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Приложение к договору" sheetId="1" r:id="rId1"/>
    <sheet name="Лист3" sheetId="2" r:id="rId2"/>
  </sheets>
  <definedNames>
    <definedName name="_xlnm.Print_Area" localSheetId="0">'Приложение к договору'!$A$1:$M$108</definedName>
  </definedNames>
  <calcPr fullCalcOnLoad="1"/>
</workbook>
</file>

<file path=xl/sharedStrings.xml><?xml version="1.0" encoding="utf-8"?>
<sst xmlns="http://schemas.openxmlformats.org/spreadsheetml/2006/main" count="177" uniqueCount="107">
  <si>
    <t>Подача за МКАД</t>
  </si>
  <si>
    <t>(оплачивается в оба конца от МКАД)</t>
  </si>
  <si>
    <t>Маш. /    час</t>
  </si>
  <si>
    <t>Маш. / час</t>
  </si>
  <si>
    <t>А/кран 16т, 18м стрела</t>
  </si>
  <si>
    <t>А/кран 25т, 22м стрела</t>
  </si>
  <si>
    <t>А/кран 25т, 22м стрела, гусек 8м</t>
  </si>
  <si>
    <t>А/кран 32т, 30м стрела</t>
  </si>
  <si>
    <t>А/кран 32т, 30м стрела, гусек 8м</t>
  </si>
  <si>
    <t>А/кран 40т, 30м стрела</t>
  </si>
  <si>
    <t>А/кран 40т, 30м стрела, гусек 16м</t>
  </si>
  <si>
    <t>А/кран 50т, 38м стрела</t>
  </si>
  <si>
    <t>А/кран 50т, 38м стрела, гусек 16м</t>
  </si>
  <si>
    <t>А/кран 70т, 40м стрела</t>
  </si>
  <si>
    <t>Такси</t>
  </si>
  <si>
    <t>А/вышка 18м</t>
  </si>
  <si>
    <t>А/вышка 22м</t>
  </si>
  <si>
    <t>А/вышка 28м</t>
  </si>
  <si>
    <t>Наименование техники</t>
  </si>
  <si>
    <t>Маш./смена (7ч+1ч подача)</t>
  </si>
  <si>
    <t xml:space="preserve">Стоимость 1км (без учета НДС) </t>
  </si>
  <si>
    <t>Стоимость 1км (включая НДС)</t>
  </si>
  <si>
    <t>Стоимость в рублях (без учета НДС)</t>
  </si>
  <si>
    <t>С заездом внутрь 3-го транспортного кольца</t>
  </si>
  <si>
    <t>Москва</t>
  </si>
  <si>
    <t>А/вышка 32м</t>
  </si>
  <si>
    <t>А/вышка 40м</t>
  </si>
  <si>
    <t>А/вышка 50м</t>
  </si>
  <si>
    <t>А/вышка 48м</t>
  </si>
  <si>
    <t>А/вышка 60м</t>
  </si>
  <si>
    <t>АВТОКРАНЫ</t>
  </si>
  <si>
    <t>ДОП.УСЛУГИ</t>
  </si>
  <si>
    <t>АВТОВЫШКИ</t>
  </si>
  <si>
    <t>Китаец 25т, 38м стрела</t>
  </si>
  <si>
    <t>Китаец 35т, 39м стрела</t>
  </si>
  <si>
    <t>А/кран 120т, 56м стрела</t>
  </si>
  <si>
    <t>А/кран 120т, 56м стрела, гусек 22м</t>
  </si>
  <si>
    <t>А/кран 160т, 62м стрела</t>
  </si>
  <si>
    <t>А/кран 160т, 62м стрела, гусек 22м</t>
  </si>
  <si>
    <t>А/кран 200т, 72м стрела</t>
  </si>
  <si>
    <t xml:space="preserve">Китаец 25т, 38м стрела, гусек 8м </t>
  </si>
  <si>
    <t>Китаец 35т, 39м стрела, гусек 15м</t>
  </si>
  <si>
    <t>А/кран 70т, 40м стрела, гусек 16м</t>
  </si>
  <si>
    <t>А/кран 250т, 72м стрела</t>
  </si>
  <si>
    <t>А/кран 250т, 72м стрела, гусек 22м</t>
  </si>
  <si>
    <t>А/кран 500т, 50м стрела</t>
  </si>
  <si>
    <t xml:space="preserve">А/кран 200т, 72м стрела, гусек 22м </t>
  </si>
  <si>
    <t>МАНИПУЛЯТОРЫ</t>
  </si>
  <si>
    <t>Манипулятор 8,3м 15т стрела 7т</t>
  </si>
  <si>
    <t>АВТОПЕРЕВОЗКИ</t>
  </si>
  <si>
    <t>Газель тент (3м) до 1,5т</t>
  </si>
  <si>
    <t>Газель борт (3м) до 1,5т</t>
  </si>
  <si>
    <t>Газель будка, фургон высокий до 1,5т</t>
  </si>
  <si>
    <t>Газель удлиненная (4м) до 1,5т</t>
  </si>
  <si>
    <t>Маш./смена (4ч+1ч подача)</t>
  </si>
  <si>
    <t>Маш./смена (5ч+1ч подача)</t>
  </si>
  <si>
    <t>Услуги такелажников (4ч.)</t>
  </si>
  <si>
    <t>Газель борт (3м) с Пирамидой</t>
  </si>
  <si>
    <t>______________  / ____________</t>
  </si>
  <si>
    <t xml:space="preserve">   м.п.  </t>
  </si>
  <si>
    <t>А/вышка 25м</t>
  </si>
  <si>
    <t>Стоимость в рублях (с учетом  НДС 20%)</t>
  </si>
  <si>
    <t xml:space="preserve">А/кран 90т, 50м стрела </t>
  </si>
  <si>
    <t>А/кран 90т, 50м стрела, гусек 18м</t>
  </si>
  <si>
    <r>
      <t xml:space="preserve">Услуги стропальщика </t>
    </r>
    <r>
      <rPr>
        <b/>
        <sz val="10"/>
        <color indexed="8"/>
        <rFont val="Calibri"/>
        <family val="2"/>
      </rPr>
      <t>(смена 7ч.)</t>
    </r>
  </si>
  <si>
    <r>
      <t>Услуги грузчиков</t>
    </r>
    <r>
      <rPr>
        <b/>
        <sz val="10"/>
        <color indexed="8"/>
        <rFont val="Calibri"/>
        <family val="2"/>
      </rPr>
      <t xml:space="preserve"> (мин смена 4ч.)</t>
    </r>
  </si>
  <si>
    <r>
      <t>От Исполнителя</t>
    </r>
    <r>
      <rPr>
        <sz val="12"/>
        <color indexed="8"/>
        <rFont val="Calibri"/>
        <family val="2"/>
      </rPr>
      <t>:</t>
    </r>
  </si>
  <si>
    <r>
      <t>От Заказчика</t>
    </r>
    <r>
      <rPr>
        <sz val="12"/>
        <color indexed="8"/>
        <rFont val="Calibri"/>
        <family val="2"/>
      </rPr>
      <t xml:space="preserve">: </t>
    </r>
  </si>
  <si>
    <r>
      <t>м.п.</t>
    </r>
    <r>
      <rPr>
        <b/>
        <sz val="12"/>
        <color indexed="8"/>
        <rFont val="Calibri"/>
        <family val="2"/>
      </rPr>
      <t xml:space="preserve"> </t>
    </r>
  </si>
  <si>
    <t>ПРИЛОЖЕНИЕ  № 1  К  ДОГОВОРУ</t>
  </si>
  <si>
    <t>А/кран 25т, 28м стрела</t>
  </si>
  <si>
    <t>А/кран 25т, 31м стрела</t>
  </si>
  <si>
    <t>Газель фургон (3м) до 1,5т</t>
  </si>
  <si>
    <t>ЭКСКАВАТОРЫ</t>
  </si>
  <si>
    <t>Экскаватор JCB ковш</t>
  </si>
  <si>
    <t>Экскаватор JCB с гидромолотом</t>
  </si>
  <si>
    <t>Манипулятор 5-6м 5т, стрела 3т</t>
  </si>
  <si>
    <t>Манипулятор 8-9м 7т, стрела 5т</t>
  </si>
  <si>
    <t>Манипулятор 8-9м 10т, стрела 7т</t>
  </si>
  <si>
    <t>А/кран 25т, 31м стрела, гусек 8м</t>
  </si>
  <si>
    <t>Контейнеровозы 20ф/40ф</t>
  </si>
  <si>
    <t>Борт Хино 5т/6м</t>
  </si>
  <si>
    <t>Борт Камаз 10т/6м</t>
  </si>
  <si>
    <t>Борт Камаз 15т/9м</t>
  </si>
  <si>
    <t>Борт Камаз 20т/12м</t>
  </si>
  <si>
    <t xml:space="preserve">Фура 20т/12м (еврофура 82 куб.) </t>
  </si>
  <si>
    <t>_______________    /Аксенов Д.В.</t>
  </si>
  <si>
    <t>Срок действия настоящего приложения до</t>
  </si>
  <si>
    <t>от «8»   апреля     2024г.</t>
  </si>
  <si>
    <t xml:space="preserve">№ </t>
  </si>
  <si>
    <t>ООО "МосКран"</t>
  </si>
  <si>
    <t>Адрес:</t>
  </si>
  <si>
    <t>123100, Москва, Пресненская наб., д.12, эт.45, ком.10, оф.23</t>
  </si>
  <si>
    <t>Веб-сайт компании:</t>
  </si>
  <si>
    <t>Телефон:</t>
  </si>
  <si>
    <t>Наши реквизиты:</t>
  </si>
  <si>
    <r>
      <rPr>
        <b/>
        <sz val="11"/>
        <color indexed="8"/>
        <rFont val="Times New Roman"/>
        <family val="1"/>
      </rPr>
      <t>(495) 960-70-03</t>
    </r>
    <r>
      <rPr>
        <sz val="11"/>
        <color indexed="8"/>
        <rFont val="Times New Roman"/>
        <family val="1"/>
      </rPr>
      <t xml:space="preserve">  (менеджер)</t>
    </r>
  </si>
  <si>
    <t>Договор:</t>
  </si>
  <si>
    <r>
      <rPr>
        <b/>
        <sz val="11"/>
        <color indexed="8"/>
        <rFont val="Times New Roman"/>
        <family val="1"/>
      </rPr>
      <t>(495) 643-02-77</t>
    </r>
    <r>
      <rPr>
        <sz val="11"/>
        <color indexed="8"/>
        <rFont val="Times New Roman"/>
        <family val="1"/>
      </rPr>
      <t xml:space="preserve">  (менеджер)</t>
    </r>
  </si>
  <si>
    <t>Заявки на аренду:</t>
  </si>
  <si>
    <t>info@mskran.ru</t>
  </si>
  <si>
    <t>8 (903) 138-48-50 (Бухгалтер)</t>
  </si>
  <si>
    <t>5082036@mail.ru</t>
  </si>
  <si>
    <t>https://mskran.ru</t>
  </si>
  <si>
    <t>https://mskran.ru/docs/rekvizity.doc</t>
  </si>
  <si>
    <t>https://mskran.ru/docs/dogovor.doc</t>
  </si>
  <si>
    <r>
      <rPr>
        <b/>
        <sz val="11"/>
        <color indexed="8"/>
        <rFont val="Times New Roman"/>
        <family val="1"/>
      </rPr>
      <t>(495) 790-34-04</t>
    </r>
    <r>
      <rPr>
        <sz val="11"/>
        <color indexed="8"/>
        <rFont val="Times New Roman"/>
        <family val="1"/>
      </rPr>
      <t xml:space="preserve"> Офис (основной)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</si>
</sst>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16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5" tint="-0.4999699890613556"/>
      <name val="Calibri"/>
      <family val="2"/>
    </font>
    <font>
      <b/>
      <sz val="11"/>
      <color theme="1"/>
      <name val="Times New Roman"/>
      <family val="1"/>
    </font>
    <font>
      <b/>
      <u val="single"/>
      <sz val="11"/>
      <color theme="1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/>
      <top/>
      <bottom style="medium"/>
    </border>
    <border>
      <left style="medium"/>
      <right/>
      <top style="thick"/>
      <bottom style="medium"/>
    </border>
    <border>
      <left style="medium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medium"/>
      <bottom/>
    </border>
    <border>
      <left style="thick"/>
      <right>
        <color indexed="63"/>
      </right>
      <top/>
      <bottom style="medium"/>
    </border>
    <border>
      <left style="thick"/>
      <right style="medium"/>
      <top/>
      <bottom style="medium"/>
    </border>
    <border>
      <left/>
      <right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ck"/>
      <top/>
      <bottom style="thick"/>
    </border>
    <border>
      <left/>
      <right style="medium"/>
      <top style="thick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theme="5" tint="-0.4999699890613556"/>
      </left>
      <right>
        <color indexed="63"/>
      </right>
      <top style="thick">
        <color theme="5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5" tint="-0.4999699890613556"/>
      </top>
      <bottom>
        <color indexed="63"/>
      </bottom>
    </border>
    <border>
      <left>
        <color indexed="63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5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5" tint="-0.4999699890613556"/>
      </bottom>
    </border>
    <border>
      <left>
        <color indexed="63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6" fillId="0" borderId="0" xfId="42" applyFont="1" applyBorder="1" applyAlignment="1">
      <alignment horizontal="left"/>
    </xf>
    <xf numFmtId="0" fontId="0" fillId="0" borderId="0" xfId="0" applyFont="1" applyAlignment="1">
      <alignment/>
    </xf>
    <xf numFmtId="0" fontId="5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2" fontId="53" fillId="33" borderId="11" xfId="0" applyNumberFormat="1" applyFont="1" applyFill="1" applyBorder="1" applyAlignment="1">
      <alignment horizontal="center" vertical="center" wrapText="1"/>
    </xf>
    <xf numFmtId="2" fontId="54" fillId="33" borderId="12" xfId="0" applyNumberFormat="1" applyFont="1" applyFill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2" fontId="53" fillId="0" borderId="12" xfId="0" applyNumberFormat="1" applyFont="1" applyBorder="1" applyAlignment="1">
      <alignment horizontal="center" vertical="center" wrapText="1"/>
    </xf>
    <xf numFmtId="2" fontId="53" fillId="33" borderId="13" xfId="0" applyNumberFormat="1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 wrapText="1"/>
    </xf>
    <xf numFmtId="2" fontId="53" fillId="33" borderId="15" xfId="0" applyNumberFormat="1" applyFont="1" applyFill="1" applyBorder="1" applyAlignment="1">
      <alignment horizontal="center" vertical="center" wrapText="1"/>
    </xf>
    <xf numFmtId="2" fontId="54" fillId="33" borderId="16" xfId="0" applyNumberFormat="1" applyFont="1" applyFill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2" fontId="53" fillId="0" borderId="16" xfId="0" applyNumberFormat="1" applyFont="1" applyBorder="1" applyAlignment="1">
      <alignment horizontal="center" vertical="center" wrapText="1"/>
    </xf>
    <xf numFmtId="2" fontId="53" fillId="33" borderId="17" xfId="0" applyNumberFormat="1" applyFont="1" applyFill="1" applyBorder="1" applyAlignment="1">
      <alignment horizontal="center" vertical="center" wrapText="1"/>
    </xf>
    <xf numFmtId="2" fontId="53" fillId="33" borderId="18" xfId="0" applyNumberFormat="1" applyFont="1" applyFill="1" applyBorder="1" applyAlignment="1">
      <alignment horizontal="center" vertical="center" wrapText="1"/>
    </xf>
    <xf numFmtId="2" fontId="54" fillId="33" borderId="19" xfId="0" applyNumberFormat="1" applyFont="1" applyFill="1" applyBorder="1" applyAlignment="1">
      <alignment horizontal="center" vertical="center" wrapText="1"/>
    </xf>
    <xf numFmtId="2" fontId="53" fillId="0" borderId="18" xfId="0" applyNumberFormat="1" applyFont="1" applyBorder="1" applyAlignment="1">
      <alignment horizontal="center" vertical="center" wrapText="1"/>
    </xf>
    <xf numFmtId="2" fontId="53" fillId="0" borderId="19" xfId="0" applyNumberFormat="1" applyFont="1" applyBorder="1" applyAlignment="1">
      <alignment horizontal="center" vertical="center" wrapText="1"/>
    </xf>
    <xf numFmtId="2" fontId="53" fillId="33" borderId="20" xfId="0" applyNumberFormat="1" applyFont="1" applyFill="1" applyBorder="1" applyAlignment="1">
      <alignment horizontal="center" vertical="center" wrapText="1"/>
    </xf>
    <xf numFmtId="2" fontId="53" fillId="33" borderId="21" xfId="0" applyNumberFormat="1" applyFont="1" applyFill="1" applyBorder="1" applyAlignment="1">
      <alignment horizontal="center" vertical="center" wrapText="1"/>
    </xf>
    <xf numFmtId="2" fontId="54" fillId="33" borderId="22" xfId="0" applyNumberFormat="1" applyFont="1" applyFill="1" applyBorder="1" applyAlignment="1">
      <alignment horizontal="center" vertical="center" wrapText="1"/>
    </xf>
    <xf numFmtId="2" fontId="53" fillId="0" borderId="21" xfId="0" applyNumberFormat="1" applyFont="1" applyBorder="1" applyAlignment="1">
      <alignment horizontal="center" vertical="center" wrapText="1"/>
    </xf>
    <xf numFmtId="2" fontId="53" fillId="0" borderId="22" xfId="0" applyNumberFormat="1" applyFont="1" applyBorder="1" applyAlignment="1">
      <alignment horizontal="center" vertical="center" wrapText="1"/>
    </xf>
    <xf numFmtId="2" fontId="53" fillId="33" borderId="23" xfId="0" applyNumberFormat="1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horizontal="left" vertical="center" wrapText="1"/>
    </xf>
    <xf numFmtId="2" fontId="53" fillId="0" borderId="25" xfId="0" applyNumberFormat="1" applyFont="1" applyBorder="1" applyAlignment="1">
      <alignment horizontal="center" vertical="center" wrapText="1"/>
    </xf>
    <xf numFmtId="2" fontId="53" fillId="0" borderId="26" xfId="0" applyNumberFormat="1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2" fontId="53" fillId="33" borderId="27" xfId="0" applyNumberFormat="1" applyFont="1" applyFill="1" applyBorder="1" applyAlignment="1">
      <alignment horizontal="center" vertical="center" wrapText="1"/>
    </xf>
    <xf numFmtId="2" fontId="54" fillId="33" borderId="28" xfId="0" applyNumberFormat="1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0" borderId="30" xfId="0" applyFont="1" applyBorder="1" applyAlignment="1">
      <alignment horizontal="left" vertical="center" wrapText="1"/>
    </xf>
    <xf numFmtId="2" fontId="53" fillId="33" borderId="31" xfId="0" applyNumberFormat="1" applyFont="1" applyFill="1" applyBorder="1" applyAlignment="1">
      <alignment horizontal="center" vertical="center" wrapText="1"/>
    </xf>
    <xf numFmtId="2" fontId="54" fillId="33" borderId="32" xfId="0" applyNumberFormat="1" applyFont="1" applyFill="1" applyBorder="1" applyAlignment="1">
      <alignment horizontal="center" vertical="center" wrapText="1"/>
    </xf>
    <xf numFmtId="2" fontId="53" fillId="0" borderId="33" xfId="0" applyNumberFormat="1" applyFont="1" applyBorder="1" applyAlignment="1">
      <alignment horizontal="center" vertical="center" wrapText="1"/>
    </xf>
    <xf numFmtId="2" fontId="53" fillId="0" borderId="34" xfId="0" applyNumberFormat="1" applyFont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2" fontId="53" fillId="0" borderId="36" xfId="0" applyNumberFormat="1" applyFont="1" applyBorder="1" applyAlignment="1">
      <alignment horizontal="center" vertical="center" wrapText="1"/>
    </xf>
    <xf numFmtId="2" fontId="53" fillId="0" borderId="37" xfId="0" applyNumberFormat="1" applyFont="1" applyBorder="1" applyAlignment="1">
      <alignment horizontal="center" vertical="center" wrapText="1"/>
    </xf>
    <xf numFmtId="2" fontId="54" fillId="0" borderId="37" xfId="0" applyNumberFormat="1" applyFont="1" applyBorder="1" applyAlignment="1">
      <alignment horizontal="center" vertical="center" wrapText="1"/>
    </xf>
    <xf numFmtId="2" fontId="53" fillId="0" borderId="17" xfId="0" applyNumberFormat="1" applyFont="1" applyBorder="1" applyAlignment="1">
      <alignment horizontal="center" vertical="center" wrapText="1"/>
    </xf>
    <xf numFmtId="2" fontId="53" fillId="0" borderId="38" xfId="0" applyNumberFormat="1" applyFont="1" applyBorder="1" applyAlignment="1">
      <alignment horizontal="center" vertical="center" wrapText="1"/>
    </xf>
    <xf numFmtId="2" fontId="53" fillId="0" borderId="39" xfId="0" applyNumberFormat="1" applyFont="1" applyBorder="1" applyAlignment="1">
      <alignment horizontal="center" vertical="center" wrapText="1"/>
    </xf>
    <xf numFmtId="2" fontId="53" fillId="0" borderId="40" xfId="0" applyNumberFormat="1" applyFont="1" applyBorder="1" applyAlignment="1">
      <alignment horizontal="center" vertical="center" wrapText="1"/>
    </xf>
    <xf numFmtId="0" fontId="53" fillId="0" borderId="41" xfId="0" applyFont="1" applyBorder="1" applyAlignment="1">
      <alignment/>
    </xf>
    <xf numFmtId="2" fontId="53" fillId="0" borderId="20" xfId="0" applyNumberFormat="1" applyFont="1" applyBorder="1" applyAlignment="1">
      <alignment horizontal="center" vertical="center" wrapText="1"/>
    </xf>
    <xf numFmtId="2" fontId="53" fillId="0" borderId="42" xfId="0" applyNumberFormat="1" applyFont="1" applyBorder="1" applyAlignment="1">
      <alignment horizontal="center" vertical="center" wrapText="1"/>
    </xf>
    <xf numFmtId="0" fontId="53" fillId="0" borderId="43" xfId="0" applyFont="1" applyFill="1" applyBorder="1" applyAlignment="1">
      <alignment/>
    </xf>
    <xf numFmtId="2" fontId="53" fillId="0" borderId="43" xfId="0" applyNumberFormat="1" applyFont="1" applyFill="1" applyBorder="1" applyAlignment="1">
      <alignment horizontal="center" vertical="center" wrapText="1"/>
    </xf>
    <xf numFmtId="2" fontId="54" fillId="0" borderId="43" xfId="0" applyNumberFormat="1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/>
    </xf>
    <xf numFmtId="2" fontId="53" fillId="0" borderId="44" xfId="0" applyNumberFormat="1" applyFont="1" applyFill="1" applyBorder="1" applyAlignment="1">
      <alignment horizontal="center" vertical="center" wrapText="1"/>
    </xf>
    <xf numFmtId="2" fontId="54" fillId="0" borderId="44" xfId="0" applyNumberFormat="1" applyFont="1" applyFill="1" applyBorder="1" applyAlignment="1">
      <alignment horizontal="center" vertical="center" wrapText="1"/>
    </xf>
    <xf numFmtId="2" fontId="53" fillId="33" borderId="45" xfId="0" applyNumberFormat="1" applyFont="1" applyFill="1" applyBorder="1" applyAlignment="1">
      <alignment horizontal="center"/>
    </xf>
    <xf numFmtId="2" fontId="54" fillId="33" borderId="45" xfId="0" applyNumberFormat="1" applyFont="1" applyFill="1" applyBorder="1" applyAlignment="1">
      <alignment horizontal="center"/>
    </xf>
    <xf numFmtId="2" fontId="53" fillId="0" borderId="45" xfId="0" applyNumberFormat="1" applyFont="1" applyBorder="1" applyAlignment="1">
      <alignment horizontal="center"/>
    </xf>
    <xf numFmtId="0" fontId="53" fillId="0" borderId="15" xfId="0" applyFont="1" applyBorder="1" applyAlignment="1">
      <alignment/>
    </xf>
    <xf numFmtId="2" fontId="53" fillId="33" borderId="38" xfId="0" applyNumberFormat="1" applyFont="1" applyFill="1" applyBorder="1" applyAlignment="1">
      <alignment horizontal="center"/>
    </xf>
    <xf numFmtId="2" fontId="54" fillId="33" borderId="38" xfId="0" applyNumberFormat="1" applyFont="1" applyFill="1" applyBorder="1" applyAlignment="1">
      <alignment horizontal="center"/>
    </xf>
    <xf numFmtId="2" fontId="53" fillId="0" borderId="38" xfId="0" applyNumberFormat="1" applyFont="1" applyBorder="1" applyAlignment="1">
      <alignment horizontal="center"/>
    </xf>
    <xf numFmtId="2" fontId="53" fillId="33" borderId="16" xfId="0" applyNumberFormat="1" applyFont="1" applyFill="1" applyBorder="1" applyAlignment="1">
      <alignment horizontal="center"/>
    </xf>
    <xf numFmtId="0" fontId="53" fillId="0" borderId="14" xfId="0" applyFont="1" applyBorder="1" applyAlignment="1">
      <alignment/>
    </xf>
    <xf numFmtId="2" fontId="53" fillId="33" borderId="46" xfId="0" applyNumberFormat="1" applyFont="1" applyFill="1" applyBorder="1" applyAlignment="1">
      <alignment horizontal="center"/>
    </xf>
    <xf numFmtId="2" fontId="54" fillId="33" borderId="47" xfId="0" applyNumberFormat="1" applyFont="1" applyFill="1" applyBorder="1" applyAlignment="1">
      <alignment horizontal="center"/>
    </xf>
    <xf numFmtId="2" fontId="53" fillId="0" borderId="17" xfId="0" applyNumberFormat="1" applyFont="1" applyBorder="1" applyAlignment="1">
      <alignment horizontal="center"/>
    </xf>
    <xf numFmtId="2" fontId="53" fillId="0" borderId="40" xfId="0" applyNumberFormat="1" applyFont="1" applyBorder="1" applyAlignment="1">
      <alignment horizontal="center"/>
    </xf>
    <xf numFmtId="2" fontId="53" fillId="33" borderId="48" xfId="0" applyNumberFormat="1" applyFont="1" applyFill="1" applyBorder="1" applyAlignment="1">
      <alignment horizontal="center"/>
    </xf>
    <xf numFmtId="2" fontId="54" fillId="33" borderId="46" xfId="0" applyNumberFormat="1" applyFont="1" applyFill="1" applyBorder="1" applyAlignment="1">
      <alignment horizontal="center"/>
    </xf>
    <xf numFmtId="2" fontId="53" fillId="0" borderId="20" xfId="0" applyNumberFormat="1" applyFont="1" applyBorder="1" applyAlignment="1">
      <alignment horizontal="center"/>
    </xf>
    <xf numFmtId="2" fontId="53" fillId="0" borderId="42" xfId="0" applyNumberFormat="1" applyFont="1" applyBorder="1" applyAlignment="1">
      <alignment horizontal="center"/>
    </xf>
    <xf numFmtId="0" fontId="53" fillId="0" borderId="24" xfId="0" applyFont="1" applyBorder="1" applyAlignment="1">
      <alignment/>
    </xf>
    <xf numFmtId="0" fontId="53" fillId="0" borderId="49" xfId="0" applyFont="1" applyBorder="1" applyAlignment="1">
      <alignment/>
    </xf>
    <xf numFmtId="2" fontId="53" fillId="33" borderId="50" xfId="0" applyNumberFormat="1" applyFont="1" applyFill="1" applyBorder="1" applyAlignment="1">
      <alignment horizontal="center"/>
    </xf>
    <xf numFmtId="2" fontId="54" fillId="33" borderId="50" xfId="0" applyNumberFormat="1" applyFont="1" applyFill="1" applyBorder="1" applyAlignment="1">
      <alignment horizontal="center"/>
    </xf>
    <xf numFmtId="2" fontId="53" fillId="0" borderId="51" xfId="0" applyNumberFormat="1" applyFont="1" applyBorder="1" applyAlignment="1">
      <alignment horizontal="center"/>
    </xf>
    <xf numFmtId="2" fontId="53" fillId="0" borderId="52" xfId="0" applyNumberFormat="1" applyFont="1" applyBorder="1" applyAlignment="1">
      <alignment horizontal="center"/>
    </xf>
    <xf numFmtId="0" fontId="53" fillId="0" borderId="0" xfId="0" applyFont="1" applyFill="1" applyBorder="1" applyAlignment="1">
      <alignment/>
    </xf>
    <xf numFmtId="2" fontId="53" fillId="0" borderId="0" xfId="0" applyNumberFormat="1" applyFont="1" applyFill="1" applyBorder="1" applyAlignment="1">
      <alignment horizontal="center"/>
    </xf>
    <xf numFmtId="2" fontId="54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2" fontId="53" fillId="33" borderId="53" xfId="0" applyNumberFormat="1" applyFont="1" applyFill="1" applyBorder="1" applyAlignment="1">
      <alignment horizontal="center" vertical="center" wrapText="1"/>
    </xf>
    <xf numFmtId="2" fontId="54" fillId="33" borderId="54" xfId="0" applyNumberFormat="1" applyFont="1" applyFill="1" applyBorder="1" applyAlignment="1">
      <alignment horizontal="center" vertical="center" wrapText="1"/>
    </xf>
    <xf numFmtId="2" fontId="53" fillId="0" borderId="55" xfId="0" applyNumberFormat="1" applyFont="1" applyBorder="1" applyAlignment="1">
      <alignment horizontal="center" vertical="center" wrapText="1"/>
    </xf>
    <xf numFmtId="2" fontId="53" fillId="0" borderId="56" xfId="0" applyNumberFormat="1" applyFont="1" applyBorder="1" applyAlignment="1">
      <alignment horizontal="center" vertical="center" wrapText="1"/>
    </xf>
    <xf numFmtId="2" fontId="53" fillId="33" borderId="57" xfId="0" applyNumberFormat="1" applyFont="1" applyFill="1" applyBorder="1" applyAlignment="1">
      <alignment horizontal="center" vertical="center" wrapText="1"/>
    </xf>
    <xf numFmtId="0" fontId="53" fillId="0" borderId="41" xfId="0" applyFont="1" applyBorder="1" applyAlignment="1">
      <alignment horizontal="left" vertical="center" wrapText="1"/>
    </xf>
    <xf numFmtId="2" fontId="53" fillId="0" borderId="58" xfId="0" applyNumberFormat="1" applyFont="1" applyBorder="1" applyAlignment="1">
      <alignment horizontal="center" vertical="center" wrapText="1"/>
    </xf>
    <xf numFmtId="2" fontId="53" fillId="0" borderId="59" xfId="0" applyNumberFormat="1" applyFont="1" applyBorder="1" applyAlignment="1">
      <alignment horizontal="center" vertical="center" wrapText="1"/>
    </xf>
    <xf numFmtId="2" fontId="54" fillId="0" borderId="59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left" vertical="center"/>
    </xf>
    <xf numFmtId="0" fontId="53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 wrapText="1"/>
    </xf>
    <xf numFmtId="0" fontId="56" fillId="0" borderId="64" xfId="0" applyFont="1" applyBorder="1" applyAlignment="1">
      <alignment horizontal="center" vertical="center" wrapText="1"/>
    </xf>
    <xf numFmtId="0" fontId="56" fillId="0" borderId="65" xfId="0" applyFont="1" applyBorder="1" applyAlignment="1">
      <alignment horizontal="center" vertical="center" wrapText="1"/>
    </xf>
    <xf numFmtId="0" fontId="56" fillId="0" borderId="66" xfId="0" applyFont="1" applyBorder="1" applyAlignment="1">
      <alignment horizontal="center" vertical="center" wrapText="1"/>
    </xf>
    <xf numFmtId="0" fontId="56" fillId="0" borderId="67" xfId="0" applyFont="1" applyBorder="1" applyAlignment="1">
      <alignment horizontal="center" vertical="center" wrapText="1"/>
    </xf>
    <xf numFmtId="0" fontId="56" fillId="0" borderId="68" xfId="0" applyFont="1" applyBorder="1" applyAlignment="1">
      <alignment horizontal="center" vertical="center" wrapText="1"/>
    </xf>
    <xf numFmtId="0" fontId="52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53" fillId="33" borderId="60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 wrapText="1"/>
    </xf>
    <xf numFmtId="0" fontId="52" fillId="0" borderId="73" xfId="0" applyFont="1" applyBorder="1" applyAlignment="1">
      <alignment horizontal="center" vertical="center" wrapText="1"/>
    </xf>
    <xf numFmtId="0" fontId="53" fillId="33" borderId="61" xfId="0" applyFont="1" applyFill="1" applyBorder="1" applyAlignment="1">
      <alignment horizontal="center" vertical="center" wrapText="1"/>
    </xf>
    <xf numFmtId="0" fontId="53" fillId="33" borderId="74" xfId="0" applyFont="1" applyFill="1" applyBorder="1" applyAlignment="1">
      <alignment horizontal="center" vertical="center" wrapText="1"/>
    </xf>
    <xf numFmtId="0" fontId="53" fillId="33" borderId="75" xfId="0" applyFont="1" applyFill="1" applyBorder="1" applyAlignment="1">
      <alignment horizontal="center" vertical="center" wrapText="1"/>
    </xf>
    <xf numFmtId="0" fontId="53" fillId="33" borderId="76" xfId="0" applyFont="1" applyFill="1" applyBorder="1" applyAlignment="1">
      <alignment horizontal="center" vertical="center" wrapText="1"/>
    </xf>
    <xf numFmtId="0" fontId="53" fillId="33" borderId="77" xfId="0" applyFont="1" applyFill="1" applyBorder="1" applyAlignment="1">
      <alignment horizontal="center" vertical="center" wrapText="1"/>
    </xf>
    <xf numFmtId="0" fontId="52" fillId="0" borderId="78" xfId="0" applyFont="1" applyBorder="1" applyAlignment="1">
      <alignment horizontal="center" vertical="center" wrapText="1"/>
    </xf>
    <xf numFmtId="0" fontId="52" fillId="0" borderId="79" xfId="0" applyFont="1" applyBorder="1" applyAlignment="1">
      <alignment horizontal="center" vertical="center" wrapText="1"/>
    </xf>
    <xf numFmtId="0" fontId="53" fillId="33" borderId="80" xfId="0" applyFont="1" applyFill="1" applyBorder="1" applyAlignment="1">
      <alignment horizontal="center" vertical="center" wrapText="1"/>
    </xf>
    <xf numFmtId="0" fontId="53" fillId="33" borderId="81" xfId="0" applyFont="1" applyFill="1" applyBorder="1" applyAlignment="1">
      <alignment horizontal="center" vertical="center" wrapText="1"/>
    </xf>
    <xf numFmtId="0" fontId="53" fillId="0" borderId="80" xfId="0" applyFont="1" applyBorder="1" applyAlignment="1">
      <alignment horizontal="center" vertical="center" wrapText="1"/>
    </xf>
    <xf numFmtId="0" fontId="53" fillId="0" borderId="81" xfId="0" applyFont="1" applyBorder="1" applyAlignment="1">
      <alignment horizontal="center" vertical="center" wrapText="1"/>
    </xf>
    <xf numFmtId="0" fontId="53" fillId="0" borderId="61" xfId="0" applyFont="1" applyBorder="1" applyAlignment="1">
      <alignment horizontal="center" vertical="center" wrapText="1"/>
    </xf>
    <xf numFmtId="0" fontId="53" fillId="0" borderId="74" xfId="0" applyFont="1" applyBorder="1" applyAlignment="1">
      <alignment horizontal="center" vertical="center" wrapText="1"/>
    </xf>
    <xf numFmtId="0" fontId="52" fillId="0" borderId="8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53" fillId="0" borderId="66" xfId="0" applyFont="1" applyBorder="1" applyAlignment="1">
      <alignment horizontal="center"/>
    </xf>
    <xf numFmtId="0" fontId="53" fillId="0" borderId="67" xfId="0" applyFont="1" applyBorder="1" applyAlignment="1">
      <alignment horizontal="center"/>
    </xf>
    <xf numFmtId="0" fontId="53" fillId="0" borderId="68" xfId="0" applyFont="1" applyBorder="1" applyAlignment="1">
      <alignment horizontal="center"/>
    </xf>
    <xf numFmtId="0" fontId="52" fillId="0" borderId="80" xfId="0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0" fontId="52" fillId="0" borderId="81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53" fillId="0" borderId="67" xfId="0" applyFont="1" applyBorder="1" applyAlignment="1">
      <alignment horizontal="center" vertical="center" wrapText="1"/>
    </xf>
    <xf numFmtId="0" fontId="53" fillId="33" borderId="62" xfId="0" applyFont="1" applyFill="1" applyBorder="1" applyAlignment="1">
      <alignment horizontal="center" vertical="center" wrapText="1"/>
    </xf>
    <xf numFmtId="0" fontId="53" fillId="0" borderId="72" xfId="0" applyFont="1" applyBorder="1" applyAlignment="1">
      <alignment horizontal="center"/>
    </xf>
    <xf numFmtId="0" fontId="53" fillId="0" borderId="85" xfId="0" applyFont="1" applyBorder="1" applyAlignment="1">
      <alignment horizontal="center"/>
    </xf>
    <xf numFmtId="0" fontId="53" fillId="0" borderId="86" xfId="0" applyFont="1" applyBorder="1" applyAlignment="1">
      <alignment horizontal="center"/>
    </xf>
    <xf numFmtId="0" fontId="52" fillId="0" borderId="68" xfId="0" applyFont="1" applyBorder="1" applyAlignment="1">
      <alignment horizontal="center" vertical="center" wrapText="1"/>
    </xf>
    <xf numFmtId="0" fontId="56" fillId="0" borderId="80" xfId="0" applyFont="1" applyBorder="1" applyAlignment="1">
      <alignment horizontal="center" vertical="center"/>
    </xf>
    <xf numFmtId="0" fontId="56" fillId="0" borderId="67" xfId="0" applyFont="1" applyBorder="1" applyAlignment="1">
      <alignment horizontal="center" vertical="center"/>
    </xf>
    <xf numFmtId="0" fontId="56" fillId="0" borderId="81" xfId="0" applyFont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 wrapText="1"/>
    </xf>
    <xf numFmtId="0" fontId="0" fillId="33" borderId="87" xfId="0" applyFont="1" applyFill="1" applyBorder="1" applyAlignment="1">
      <alignment horizontal="center" vertical="center" wrapText="1"/>
    </xf>
    <xf numFmtId="0" fontId="52" fillId="0" borderId="64" xfId="0" applyFont="1" applyBorder="1" applyAlignment="1">
      <alignment horizontal="center" vertical="center" wrapText="1"/>
    </xf>
    <xf numFmtId="0" fontId="52" fillId="0" borderId="88" xfId="0" applyFont="1" applyBorder="1" applyAlignment="1">
      <alignment horizontal="center" vertical="center" wrapText="1"/>
    </xf>
    <xf numFmtId="0" fontId="53" fillId="0" borderId="89" xfId="0" applyFont="1" applyBorder="1" applyAlignment="1">
      <alignment horizontal="center" vertical="center" wrapText="1"/>
    </xf>
    <xf numFmtId="0" fontId="53" fillId="0" borderId="90" xfId="0" applyFont="1" applyBorder="1" applyAlignment="1">
      <alignment horizontal="center" vertical="center" wrapText="1"/>
    </xf>
    <xf numFmtId="0" fontId="53" fillId="33" borderId="91" xfId="0" applyFont="1" applyFill="1" applyBorder="1" applyAlignment="1">
      <alignment horizontal="center" vertical="center" wrapText="1"/>
    </xf>
    <xf numFmtId="0" fontId="53" fillId="33" borderId="92" xfId="0" applyFont="1" applyFill="1" applyBorder="1" applyAlignment="1">
      <alignment horizontal="center" vertical="center" wrapText="1"/>
    </xf>
    <xf numFmtId="0" fontId="53" fillId="33" borderId="68" xfId="0" applyFont="1" applyFill="1" applyBorder="1" applyAlignment="1">
      <alignment horizontal="center" vertical="center" wrapText="1"/>
    </xf>
    <xf numFmtId="0" fontId="53" fillId="0" borderId="93" xfId="0" applyFont="1" applyBorder="1" applyAlignment="1">
      <alignment horizontal="center" vertical="center" wrapText="1"/>
    </xf>
    <xf numFmtId="0" fontId="53" fillId="0" borderId="94" xfId="0" applyFont="1" applyBorder="1" applyAlignment="1">
      <alignment horizontal="center" vertical="center" wrapText="1"/>
    </xf>
    <xf numFmtId="0" fontId="53" fillId="0" borderId="86" xfId="0" applyFont="1" applyBorder="1" applyAlignment="1">
      <alignment horizontal="center" vertical="center" wrapText="1"/>
    </xf>
    <xf numFmtId="0" fontId="57" fillId="0" borderId="95" xfId="0" applyFont="1" applyBorder="1" applyAlignment="1">
      <alignment horizontal="left" vertical="center"/>
    </xf>
    <xf numFmtId="0" fontId="57" fillId="0" borderId="96" xfId="0" applyFont="1" applyBorder="1" applyAlignment="1">
      <alignment horizontal="left" vertical="center"/>
    </xf>
    <xf numFmtId="0" fontId="57" fillId="0" borderId="97" xfId="0" applyFont="1" applyBorder="1" applyAlignment="1">
      <alignment horizontal="left" vertical="center"/>
    </xf>
    <xf numFmtId="0" fontId="57" fillId="0" borderId="98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99" xfId="0" applyFont="1" applyBorder="1" applyAlignment="1">
      <alignment horizontal="left" vertical="center"/>
    </xf>
    <xf numFmtId="0" fontId="58" fillId="0" borderId="0" xfId="0" applyFont="1" applyAlignment="1">
      <alignment horizontal="left"/>
    </xf>
    <xf numFmtId="0" fontId="29" fillId="0" borderId="0" xfId="0" applyFont="1" applyAlignment="1">
      <alignment/>
    </xf>
    <xf numFmtId="0" fontId="50" fillId="0" borderId="0" xfId="0" applyFont="1" applyAlignment="1">
      <alignment/>
    </xf>
    <xf numFmtId="0" fontId="58" fillId="0" borderId="0" xfId="0" applyFont="1" applyAlignment="1">
      <alignment horizontal="left"/>
    </xf>
    <xf numFmtId="0" fontId="59" fillId="0" borderId="0" xfId="42" applyFont="1" applyBorder="1" applyAlignment="1">
      <alignment horizontal="left"/>
    </xf>
    <xf numFmtId="0" fontId="59" fillId="0" borderId="99" xfId="42" applyFont="1" applyBorder="1" applyAlignment="1">
      <alignment horizontal="left"/>
    </xf>
    <xf numFmtId="0" fontId="5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36" fillId="0" borderId="0" xfId="42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9" xfId="0" applyBorder="1" applyAlignment="1">
      <alignment horizontal="left"/>
    </xf>
    <xf numFmtId="0" fontId="36" fillId="0" borderId="99" xfId="42" applyBorder="1" applyAlignment="1">
      <alignment horizontal="left"/>
    </xf>
    <xf numFmtId="0" fontId="50" fillId="0" borderId="100" xfId="0" applyFont="1" applyBorder="1" applyAlignment="1">
      <alignment horizontal="left"/>
    </xf>
    <xf numFmtId="0" fontId="28" fillId="0" borderId="100" xfId="0" applyFont="1" applyBorder="1" applyAlignment="1">
      <alignment/>
    </xf>
    <xf numFmtId="0" fontId="50" fillId="0" borderId="100" xfId="0" applyFont="1" applyBorder="1" applyAlignment="1">
      <alignment/>
    </xf>
    <xf numFmtId="0" fontId="50" fillId="0" borderId="100" xfId="0" applyFont="1" applyBorder="1" applyAlignment="1">
      <alignment horizontal="left"/>
    </xf>
    <xf numFmtId="0" fontId="36" fillId="0" borderId="100" xfId="42" applyBorder="1" applyAlignment="1">
      <alignment horizontal="left"/>
    </xf>
    <xf numFmtId="0" fontId="36" fillId="0" borderId="101" xfId="42" applyBorder="1" applyAlignment="1">
      <alignment horizontal="left"/>
    </xf>
    <xf numFmtId="0" fontId="52" fillId="0" borderId="65" xfId="0" applyFont="1" applyBorder="1" applyAlignment="1">
      <alignment horizontal="center" vertical="center" wrapText="1"/>
    </xf>
    <xf numFmtId="0" fontId="60" fillId="0" borderId="102" xfId="0" applyFont="1" applyBorder="1" applyAlignment="1">
      <alignment horizontal="center" vertical="center"/>
    </xf>
    <xf numFmtId="0" fontId="60" fillId="0" borderId="103" xfId="0" applyFont="1" applyBorder="1" applyAlignment="1">
      <alignment horizontal="center" vertical="center"/>
    </xf>
    <xf numFmtId="0" fontId="60" fillId="0" borderId="10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mskran.ru/docs/tarif.xls" TargetMode="External" /><Relationship Id="rId3" Type="http://schemas.openxmlformats.org/officeDocument/2006/relationships/hyperlink" Target="http://mskran.ru/docs/tarif.xls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mskran.ru/docs/tarif.xls" TargetMode="External" /><Relationship Id="rId6" Type="http://schemas.openxmlformats.org/officeDocument/2006/relationships/hyperlink" Target="http://mskran.ru/docs/tarif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0</xdr:row>
      <xdr:rowOff>38100</xdr:rowOff>
    </xdr:from>
    <xdr:to>
      <xdr:col>11</xdr:col>
      <xdr:colOff>809625</xdr:colOff>
      <xdr:row>2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3810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28575</xdr:rowOff>
    </xdr:from>
    <xdr:to>
      <xdr:col>1</xdr:col>
      <xdr:colOff>1647825</xdr:colOff>
      <xdr:row>6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28575"/>
          <a:ext cx="13430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0</xdr:row>
      <xdr:rowOff>38100</xdr:rowOff>
    </xdr:from>
    <xdr:to>
      <xdr:col>11</xdr:col>
      <xdr:colOff>809625</xdr:colOff>
      <xdr:row>2</xdr:row>
      <xdr:rowOff>9525</xdr:rowOff>
    </xdr:to>
    <xdr:pic>
      <xdr:nvPicPr>
        <xdr:cNvPr id="3" name="Рисунок 1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3810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skran.ru/" TargetMode="External" /><Relationship Id="rId2" Type="http://schemas.openxmlformats.org/officeDocument/2006/relationships/hyperlink" Target="mailto:info@mskran.ru" TargetMode="External" /><Relationship Id="rId3" Type="http://schemas.openxmlformats.org/officeDocument/2006/relationships/hyperlink" Target="https://mskran.ru/docs/rekvizity.doc" TargetMode="External" /><Relationship Id="rId4" Type="http://schemas.openxmlformats.org/officeDocument/2006/relationships/hyperlink" Target="https://mskran.ru/docs/dogovor.doc" TargetMode="External" /><Relationship Id="rId5" Type="http://schemas.openxmlformats.org/officeDocument/2006/relationships/hyperlink" Target="mailto:5082036@mail.ru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9"/>
  <sheetViews>
    <sheetView tabSelected="1" view="pageBreakPreview" zoomScaleSheetLayoutView="100" workbookViewId="0" topLeftCell="A1">
      <selection activeCell="D9" sqref="D9"/>
    </sheetView>
  </sheetViews>
  <sheetFormatPr defaultColWidth="9.140625" defaultRowHeight="15"/>
  <cols>
    <col min="1" max="1" width="9.140625" style="1" customWidth="1"/>
    <col min="2" max="2" width="30.57421875" style="1" customWidth="1"/>
    <col min="3" max="3" width="10.28125" style="2" customWidth="1"/>
    <col min="4" max="6" width="13.00390625" style="1" customWidth="1"/>
    <col min="7" max="7" width="11.8515625" style="1" customWidth="1"/>
    <col min="8" max="10" width="13.00390625" style="1" customWidth="1"/>
    <col min="11" max="11" width="14.00390625" style="1" customWidth="1"/>
    <col min="12" max="12" width="12.7109375" style="1" customWidth="1"/>
    <col min="13" max="16384" width="9.140625" style="1" customWidth="1"/>
  </cols>
  <sheetData>
    <row r="1" spans="2:12" ht="15.75" customHeight="1" thickTop="1">
      <c r="B1" s="195"/>
      <c r="C1" s="169" t="s">
        <v>90</v>
      </c>
      <c r="D1" s="170"/>
      <c r="E1" s="170"/>
      <c r="F1" s="170"/>
      <c r="G1" s="170"/>
      <c r="H1" s="170"/>
      <c r="I1" s="170"/>
      <c r="J1" s="170"/>
      <c r="K1" s="170"/>
      <c r="L1" s="171"/>
    </row>
    <row r="2" spans="2:12" ht="15.75" customHeight="1">
      <c r="B2" s="196"/>
      <c r="C2" s="172"/>
      <c r="D2" s="173"/>
      <c r="E2" s="173"/>
      <c r="F2" s="173"/>
      <c r="G2" s="173"/>
      <c r="H2" s="173"/>
      <c r="I2" s="173"/>
      <c r="J2" s="173"/>
      <c r="K2" s="173"/>
      <c r="L2" s="174"/>
    </row>
    <row r="3" spans="2:12" ht="15.75" customHeight="1">
      <c r="B3" s="196"/>
      <c r="C3" s="175" t="s">
        <v>91</v>
      </c>
      <c r="D3" s="176" t="s">
        <v>92</v>
      </c>
      <c r="E3" s="177"/>
      <c r="F3" s="177"/>
      <c r="G3" s="177"/>
      <c r="H3" s="178" t="s">
        <v>93</v>
      </c>
      <c r="I3" s="178"/>
      <c r="J3" s="184" t="s">
        <v>103</v>
      </c>
      <c r="K3" s="179"/>
      <c r="L3" s="180"/>
    </row>
    <row r="4" spans="2:12" ht="15.75" customHeight="1">
      <c r="B4" s="196"/>
      <c r="C4" s="181" t="s">
        <v>94</v>
      </c>
      <c r="D4" s="182" t="s">
        <v>106</v>
      </c>
      <c r="E4" s="177"/>
      <c r="F4" s="177"/>
      <c r="G4" s="177"/>
      <c r="H4" s="183" t="s">
        <v>95</v>
      </c>
      <c r="I4" s="183"/>
      <c r="J4" s="184" t="s">
        <v>104</v>
      </c>
      <c r="K4" s="185"/>
      <c r="L4" s="186"/>
    </row>
    <row r="5" spans="2:12" ht="15.75" customHeight="1">
      <c r="B5" s="196"/>
      <c r="C5" s="181" t="s">
        <v>94</v>
      </c>
      <c r="D5" s="182" t="s">
        <v>96</v>
      </c>
      <c r="E5" s="177"/>
      <c r="F5" s="177"/>
      <c r="G5" s="177"/>
      <c r="H5" s="183" t="s">
        <v>97</v>
      </c>
      <c r="I5" s="183"/>
      <c r="J5" s="184" t="s">
        <v>105</v>
      </c>
      <c r="K5" s="185"/>
      <c r="L5" s="186"/>
    </row>
    <row r="6" spans="2:13" ht="15.75" customHeight="1">
      <c r="B6" s="196"/>
      <c r="C6" s="181" t="s">
        <v>94</v>
      </c>
      <c r="D6" s="182" t="s">
        <v>98</v>
      </c>
      <c r="E6" s="177"/>
      <c r="F6" s="177"/>
      <c r="G6" s="177"/>
      <c r="H6" s="183" t="s">
        <v>99</v>
      </c>
      <c r="I6" s="183"/>
      <c r="J6" s="184" t="s">
        <v>100</v>
      </c>
      <c r="K6" s="184"/>
      <c r="L6" s="187"/>
      <c r="M6" s="177"/>
    </row>
    <row r="7" spans="2:12" ht="15" customHeight="1" thickBot="1">
      <c r="B7" s="197"/>
      <c r="C7" s="188" t="s">
        <v>94</v>
      </c>
      <c r="D7" s="189" t="s">
        <v>101</v>
      </c>
      <c r="E7" s="190"/>
      <c r="F7" s="190"/>
      <c r="G7" s="190"/>
      <c r="H7" s="191"/>
      <c r="I7" s="191"/>
      <c r="J7" s="192" t="s">
        <v>102</v>
      </c>
      <c r="K7" s="192"/>
      <c r="L7" s="193"/>
    </row>
    <row r="8" ht="14.25" thickTop="1"/>
    <row r="9" spans="2:13" ht="15.75" customHeight="1">
      <c r="B9" s="5" t="s">
        <v>69</v>
      </c>
      <c r="C9" s="6"/>
      <c r="D9" s="7" t="s">
        <v>89</v>
      </c>
      <c r="E9" s="8" t="s">
        <v>88</v>
      </c>
      <c r="F9" s="9"/>
      <c r="G9" s="9"/>
      <c r="H9" s="6"/>
      <c r="I9" s="6"/>
      <c r="J9" s="10"/>
      <c r="K9" s="10"/>
      <c r="L9" s="10"/>
      <c r="M9" s="11"/>
    </row>
    <row r="10" spans="2:13" ht="15.75" customHeight="1">
      <c r="B10" s="107" t="s">
        <v>87</v>
      </c>
      <c r="C10" s="6"/>
      <c r="D10" s="106">
        <v>45481</v>
      </c>
      <c r="E10" s="9"/>
      <c r="F10" s="9"/>
      <c r="G10" s="9"/>
      <c r="H10" s="6"/>
      <c r="I10" s="6"/>
      <c r="J10" s="10"/>
      <c r="K10" s="10"/>
      <c r="L10" s="10"/>
      <c r="M10" s="11"/>
    </row>
    <row r="11" spans="2:13" ht="15.75" customHeight="1">
      <c r="B11" s="12"/>
      <c r="C11" s="10"/>
      <c r="D11" s="13"/>
      <c r="E11" s="9"/>
      <c r="F11" s="9"/>
      <c r="G11" s="9"/>
      <c r="H11" s="6"/>
      <c r="I11" s="6"/>
      <c r="J11" s="10"/>
      <c r="K11" s="10"/>
      <c r="L11" s="10"/>
      <c r="M11" s="11"/>
    </row>
    <row r="12" spans="2:13" ht="15.75" customHeight="1" thickBot="1">
      <c r="B12" s="11"/>
      <c r="C12" s="14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2:13" ht="15" customHeight="1" thickBot="1" thickTop="1">
      <c r="B13" s="117" t="s">
        <v>18</v>
      </c>
      <c r="C13" s="124" t="s">
        <v>22</v>
      </c>
      <c r="D13" s="159"/>
      <c r="E13" s="159"/>
      <c r="F13" s="160"/>
      <c r="G13" s="124" t="s">
        <v>61</v>
      </c>
      <c r="H13" s="159"/>
      <c r="I13" s="159"/>
      <c r="J13" s="160"/>
      <c r="K13" s="124" t="s">
        <v>0</v>
      </c>
      <c r="L13" s="194"/>
      <c r="M13" s="11"/>
    </row>
    <row r="14" spans="2:13" ht="28.5" customHeight="1" thickBot="1">
      <c r="B14" s="118"/>
      <c r="C14" s="132" t="s">
        <v>24</v>
      </c>
      <c r="D14" s="133"/>
      <c r="E14" s="134" t="s">
        <v>23</v>
      </c>
      <c r="F14" s="135"/>
      <c r="G14" s="132" t="s">
        <v>24</v>
      </c>
      <c r="H14" s="133"/>
      <c r="I14" s="134" t="s">
        <v>23</v>
      </c>
      <c r="J14" s="135"/>
      <c r="K14" s="132" t="s">
        <v>1</v>
      </c>
      <c r="L14" s="165"/>
      <c r="M14" s="11"/>
    </row>
    <row r="15" spans="2:13" ht="14.25">
      <c r="B15" s="118"/>
      <c r="C15" s="120" t="s">
        <v>2</v>
      </c>
      <c r="D15" s="120" t="s">
        <v>19</v>
      </c>
      <c r="E15" s="108" t="s">
        <v>2</v>
      </c>
      <c r="F15" s="108" t="s">
        <v>19</v>
      </c>
      <c r="G15" s="120" t="s">
        <v>3</v>
      </c>
      <c r="H15" s="120" t="s">
        <v>19</v>
      </c>
      <c r="I15" s="108" t="s">
        <v>3</v>
      </c>
      <c r="J15" s="108" t="s">
        <v>19</v>
      </c>
      <c r="K15" s="120" t="s">
        <v>20</v>
      </c>
      <c r="L15" s="127" t="s">
        <v>21</v>
      </c>
      <c r="M15" s="11"/>
    </row>
    <row r="16" spans="2:13" ht="14.25">
      <c r="B16" s="118"/>
      <c r="C16" s="121"/>
      <c r="D16" s="121"/>
      <c r="E16" s="109"/>
      <c r="F16" s="109"/>
      <c r="G16" s="125"/>
      <c r="H16" s="121"/>
      <c r="I16" s="109"/>
      <c r="J16" s="109"/>
      <c r="K16" s="121"/>
      <c r="L16" s="157"/>
      <c r="M16" s="11"/>
    </row>
    <row r="17" spans="2:13" ht="15" thickBot="1">
      <c r="B17" s="119"/>
      <c r="C17" s="122"/>
      <c r="D17" s="122"/>
      <c r="E17" s="110"/>
      <c r="F17" s="110"/>
      <c r="G17" s="149"/>
      <c r="H17" s="122"/>
      <c r="I17" s="110"/>
      <c r="J17" s="110"/>
      <c r="K17" s="122"/>
      <c r="L17" s="158"/>
      <c r="M17" s="11"/>
    </row>
    <row r="18" spans="2:13" ht="24" thickBot="1" thickTop="1">
      <c r="B18" s="111" t="s">
        <v>30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3"/>
      <c r="M18" s="11"/>
    </row>
    <row r="19" spans="2:13" ht="16.5" customHeight="1" thickBot="1">
      <c r="B19" s="21" t="s">
        <v>4</v>
      </c>
      <c r="C19" s="22">
        <f aca="true" t="shared" si="0" ref="C19:C38">D19/8</f>
        <v>2062.5</v>
      </c>
      <c r="D19" s="23">
        <v>16500</v>
      </c>
      <c r="E19" s="24">
        <f aca="true" t="shared" si="1" ref="E19:F38">C19/8*9</f>
        <v>2320.3125</v>
      </c>
      <c r="F19" s="25">
        <f t="shared" si="1"/>
        <v>18562.5</v>
      </c>
      <c r="G19" s="16">
        <f aca="true" t="shared" si="2" ref="G19:G47">C19*1.2</f>
        <v>2475</v>
      </c>
      <c r="H19" s="17">
        <f aca="true" t="shared" si="3" ref="H19:H47">D19*1.2</f>
        <v>19800</v>
      </c>
      <c r="I19" s="18">
        <f aca="true" t="shared" si="4" ref="I19:I47">E19*1.2</f>
        <v>2784.375</v>
      </c>
      <c r="J19" s="19">
        <f aca="true" t="shared" si="5" ref="J19:J47">F19*1.2</f>
        <v>22275</v>
      </c>
      <c r="K19" s="26">
        <v>80</v>
      </c>
      <c r="L19" s="20">
        <f aca="true" t="shared" si="6" ref="L19:L47">K19*1.2</f>
        <v>96</v>
      </c>
      <c r="M19" s="11"/>
    </row>
    <row r="20" spans="2:13" ht="16.5" customHeight="1" thickBot="1">
      <c r="B20" s="21" t="s">
        <v>5</v>
      </c>
      <c r="C20" s="22">
        <f t="shared" si="0"/>
        <v>2312.5</v>
      </c>
      <c r="D20" s="23">
        <v>18500</v>
      </c>
      <c r="E20" s="24">
        <f t="shared" si="1"/>
        <v>2601.5625</v>
      </c>
      <c r="F20" s="25">
        <f t="shared" si="1"/>
        <v>20812.5</v>
      </c>
      <c r="G20" s="16">
        <f t="shared" si="2"/>
        <v>2775</v>
      </c>
      <c r="H20" s="17">
        <f t="shared" si="3"/>
        <v>22200</v>
      </c>
      <c r="I20" s="18">
        <f t="shared" si="4"/>
        <v>3121.875</v>
      </c>
      <c r="J20" s="19">
        <f t="shared" si="5"/>
        <v>24975</v>
      </c>
      <c r="K20" s="26">
        <v>80</v>
      </c>
      <c r="L20" s="20">
        <f t="shared" si="6"/>
        <v>96</v>
      </c>
      <c r="M20" s="11"/>
    </row>
    <row r="21" spans="2:13" ht="16.5" customHeight="1" thickBot="1">
      <c r="B21" s="21" t="s">
        <v>6</v>
      </c>
      <c r="C21" s="22">
        <f t="shared" si="0"/>
        <v>2562.5</v>
      </c>
      <c r="D21" s="23">
        <v>20500</v>
      </c>
      <c r="E21" s="24">
        <f t="shared" si="1"/>
        <v>2882.8125</v>
      </c>
      <c r="F21" s="25">
        <f t="shared" si="1"/>
        <v>23062.5</v>
      </c>
      <c r="G21" s="16">
        <f t="shared" si="2"/>
        <v>3075</v>
      </c>
      <c r="H21" s="17">
        <f t="shared" si="3"/>
        <v>24600</v>
      </c>
      <c r="I21" s="18">
        <f t="shared" si="4"/>
        <v>3459.375</v>
      </c>
      <c r="J21" s="19">
        <f t="shared" si="5"/>
        <v>27675</v>
      </c>
      <c r="K21" s="26">
        <v>80</v>
      </c>
      <c r="L21" s="20">
        <f t="shared" si="6"/>
        <v>96</v>
      </c>
      <c r="M21" s="11"/>
    </row>
    <row r="22" spans="2:13" ht="16.5" customHeight="1" thickBot="1">
      <c r="B22" s="21" t="s">
        <v>70</v>
      </c>
      <c r="C22" s="22">
        <f>D22/8</f>
        <v>2437.5</v>
      </c>
      <c r="D22" s="23">
        <v>19500</v>
      </c>
      <c r="E22" s="24">
        <f aca="true" t="shared" si="7" ref="E22:F26">C22/8*9</f>
        <v>2742.1875</v>
      </c>
      <c r="F22" s="25">
        <f t="shared" si="7"/>
        <v>21937.5</v>
      </c>
      <c r="G22" s="16">
        <f aca="true" t="shared" si="8" ref="G22:J23">C22*1.2</f>
        <v>2925</v>
      </c>
      <c r="H22" s="17">
        <f t="shared" si="8"/>
        <v>23400</v>
      </c>
      <c r="I22" s="18">
        <f t="shared" si="8"/>
        <v>3290.625</v>
      </c>
      <c r="J22" s="19">
        <f t="shared" si="8"/>
        <v>26325</v>
      </c>
      <c r="K22" s="26">
        <v>80</v>
      </c>
      <c r="L22" s="20">
        <f>K22*1.2</f>
        <v>96</v>
      </c>
      <c r="M22" s="11"/>
    </row>
    <row r="23" spans="2:13" ht="16.5" customHeight="1" thickBot="1">
      <c r="B23" s="21" t="s">
        <v>71</v>
      </c>
      <c r="C23" s="22">
        <f>D23/8</f>
        <v>2500</v>
      </c>
      <c r="D23" s="23">
        <v>20000</v>
      </c>
      <c r="E23" s="24">
        <f t="shared" si="7"/>
        <v>2812.5</v>
      </c>
      <c r="F23" s="25">
        <f t="shared" si="7"/>
        <v>22500</v>
      </c>
      <c r="G23" s="16">
        <f t="shared" si="8"/>
        <v>3000</v>
      </c>
      <c r="H23" s="17">
        <f t="shared" si="8"/>
        <v>24000</v>
      </c>
      <c r="I23" s="18">
        <f t="shared" si="8"/>
        <v>3375</v>
      </c>
      <c r="J23" s="19">
        <f t="shared" si="8"/>
        <v>27000</v>
      </c>
      <c r="K23" s="26">
        <v>80</v>
      </c>
      <c r="L23" s="20">
        <f>K23*1.2</f>
        <v>96</v>
      </c>
      <c r="M23" s="11"/>
    </row>
    <row r="24" spans="2:13" ht="16.5" customHeight="1" thickBot="1">
      <c r="B24" s="21" t="s">
        <v>79</v>
      </c>
      <c r="C24" s="22">
        <f>D24/8</f>
        <v>2875</v>
      </c>
      <c r="D24" s="23">
        <v>23000</v>
      </c>
      <c r="E24" s="24">
        <f>C24/8*9</f>
        <v>3234.375</v>
      </c>
      <c r="F24" s="25">
        <f>D24/8*9</f>
        <v>25875</v>
      </c>
      <c r="G24" s="16">
        <f>C24*1.2</f>
        <v>3450</v>
      </c>
      <c r="H24" s="17">
        <f>D24*1.2</f>
        <v>27600</v>
      </c>
      <c r="I24" s="18">
        <f>E24*1.2</f>
        <v>3881.25</v>
      </c>
      <c r="J24" s="19">
        <f>F24*1.2</f>
        <v>31050</v>
      </c>
      <c r="K24" s="26">
        <v>80</v>
      </c>
      <c r="L24" s="20">
        <f>K24*1.2</f>
        <v>96</v>
      </c>
      <c r="M24" s="11"/>
    </row>
    <row r="25" spans="2:13" ht="16.5" customHeight="1" thickBot="1">
      <c r="B25" s="21" t="s">
        <v>33</v>
      </c>
      <c r="C25" s="22">
        <f>D25/8</f>
        <v>4125</v>
      </c>
      <c r="D25" s="23">
        <v>33000</v>
      </c>
      <c r="E25" s="24">
        <f t="shared" si="7"/>
        <v>4640.625</v>
      </c>
      <c r="F25" s="25">
        <f t="shared" si="7"/>
        <v>37125</v>
      </c>
      <c r="G25" s="16">
        <f t="shared" si="2"/>
        <v>4950</v>
      </c>
      <c r="H25" s="17">
        <f t="shared" si="3"/>
        <v>39600</v>
      </c>
      <c r="I25" s="18">
        <f t="shared" si="4"/>
        <v>5568.75</v>
      </c>
      <c r="J25" s="19">
        <f t="shared" si="5"/>
        <v>44550</v>
      </c>
      <c r="K25" s="26">
        <v>300</v>
      </c>
      <c r="L25" s="20">
        <f t="shared" si="6"/>
        <v>360</v>
      </c>
      <c r="M25" s="11"/>
    </row>
    <row r="26" spans="2:13" ht="16.5" customHeight="1" thickBot="1">
      <c r="B26" s="21" t="s">
        <v>40</v>
      </c>
      <c r="C26" s="22">
        <f>D26/8</f>
        <v>4625</v>
      </c>
      <c r="D26" s="23">
        <v>37000</v>
      </c>
      <c r="E26" s="24">
        <f t="shared" si="7"/>
        <v>5203.125</v>
      </c>
      <c r="F26" s="25">
        <f t="shared" si="7"/>
        <v>41625</v>
      </c>
      <c r="G26" s="16">
        <f t="shared" si="2"/>
        <v>5550</v>
      </c>
      <c r="H26" s="17">
        <f t="shared" si="3"/>
        <v>44400</v>
      </c>
      <c r="I26" s="18">
        <f t="shared" si="4"/>
        <v>6243.75</v>
      </c>
      <c r="J26" s="19">
        <f t="shared" si="5"/>
        <v>49950</v>
      </c>
      <c r="K26" s="26">
        <v>300</v>
      </c>
      <c r="L26" s="20">
        <f t="shared" si="6"/>
        <v>360</v>
      </c>
      <c r="M26" s="11"/>
    </row>
    <row r="27" spans="2:13" ht="16.5" customHeight="1" thickBot="1">
      <c r="B27" s="21" t="s">
        <v>7</v>
      </c>
      <c r="C27" s="22">
        <f t="shared" si="0"/>
        <v>2750</v>
      </c>
      <c r="D27" s="23">
        <v>22000</v>
      </c>
      <c r="E27" s="24">
        <f t="shared" si="1"/>
        <v>3093.75</v>
      </c>
      <c r="F27" s="25">
        <f t="shared" si="1"/>
        <v>24750</v>
      </c>
      <c r="G27" s="16">
        <f t="shared" si="2"/>
        <v>3300</v>
      </c>
      <c r="H27" s="17">
        <f t="shared" si="3"/>
        <v>26400</v>
      </c>
      <c r="I27" s="18">
        <f t="shared" si="4"/>
        <v>3712.5</v>
      </c>
      <c r="J27" s="19">
        <f t="shared" si="5"/>
        <v>29700</v>
      </c>
      <c r="K27" s="26">
        <v>100</v>
      </c>
      <c r="L27" s="20">
        <f t="shared" si="6"/>
        <v>120</v>
      </c>
      <c r="M27" s="11"/>
    </row>
    <row r="28" spans="2:13" ht="16.5" customHeight="1" thickBot="1">
      <c r="B28" s="21" t="s">
        <v>8</v>
      </c>
      <c r="C28" s="22">
        <f t="shared" si="0"/>
        <v>3250</v>
      </c>
      <c r="D28" s="23">
        <v>26000</v>
      </c>
      <c r="E28" s="24">
        <f t="shared" si="1"/>
        <v>3656.25</v>
      </c>
      <c r="F28" s="25">
        <f t="shared" si="1"/>
        <v>29250</v>
      </c>
      <c r="G28" s="16">
        <f t="shared" si="2"/>
        <v>3900</v>
      </c>
      <c r="H28" s="17">
        <f t="shared" si="3"/>
        <v>31200</v>
      </c>
      <c r="I28" s="18">
        <f t="shared" si="4"/>
        <v>4387.5</v>
      </c>
      <c r="J28" s="19">
        <f t="shared" si="5"/>
        <v>35100</v>
      </c>
      <c r="K28" s="26">
        <v>100</v>
      </c>
      <c r="L28" s="20">
        <f t="shared" si="6"/>
        <v>120</v>
      </c>
      <c r="M28" s="11"/>
    </row>
    <row r="29" spans="2:13" ht="16.5" customHeight="1" thickBot="1">
      <c r="B29" s="21" t="s">
        <v>34</v>
      </c>
      <c r="C29" s="22">
        <f>D29/8</f>
        <v>4375</v>
      </c>
      <c r="D29" s="23">
        <v>35000</v>
      </c>
      <c r="E29" s="24">
        <f>C29/8*9</f>
        <v>4921.875</v>
      </c>
      <c r="F29" s="25">
        <f>D29/8*9</f>
        <v>39375</v>
      </c>
      <c r="G29" s="16">
        <f t="shared" si="2"/>
        <v>5250</v>
      </c>
      <c r="H29" s="17">
        <f t="shared" si="3"/>
        <v>42000</v>
      </c>
      <c r="I29" s="18">
        <f t="shared" si="4"/>
        <v>5906.25</v>
      </c>
      <c r="J29" s="19">
        <f t="shared" si="5"/>
        <v>47250</v>
      </c>
      <c r="K29" s="26">
        <v>300</v>
      </c>
      <c r="L29" s="20">
        <f t="shared" si="6"/>
        <v>360</v>
      </c>
      <c r="M29" s="11"/>
    </row>
    <row r="30" spans="2:13" ht="16.5" customHeight="1" thickBot="1">
      <c r="B30" s="21" t="s">
        <v>41</v>
      </c>
      <c r="C30" s="22">
        <f>D30/8</f>
        <v>4750</v>
      </c>
      <c r="D30" s="23">
        <v>38000</v>
      </c>
      <c r="E30" s="24">
        <f>C30/8*9</f>
        <v>5343.75</v>
      </c>
      <c r="F30" s="25">
        <f>D30/8*9</f>
        <v>42750</v>
      </c>
      <c r="G30" s="16">
        <f t="shared" si="2"/>
        <v>5700</v>
      </c>
      <c r="H30" s="17">
        <f t="shared" si="3"/>
        <v>45600</v>
      </c>
      <c r="I30" s="18">
        <f t="shared" si="4"/>
        <v>6412.5</v>
      </c>
      <c r="J30" s="19">
        <f t="shared" si="5"/>
        <v>51300</v>
      </c>
      <c r="K30" s="26">
        <v>300</v>
      </c>
      <c r="L30" s="20">
        <f t="shared" si="6"/>
        <v>360</v>
      </c>
      <c r="M30" s="11"/>
    </row>
    <row r="31" spans="2:13" ht="16.5" customHeight="1" thickBot="1">
      <c r="B31" s="21" t="s">
        <v>9</v>
      </c>
      <c r="C31" s="22">
        <f t="shared" si="0"/>
        <v>4000</v>
      </c>
      <c r="D31" s="23">
        <v>32000</v>
      </c>
      <c r="E31" s="24">
        <f t="shared" si="1"/>
        <v>4500</v>
      </c>
      <c r="F31" s="25">
        <f t="shared" si="1"/>
        <v>36000</v>
      </c>
      <c r="G31" s="16">
        <f t="shared" si="2"/>
        <v>4800</v>
      </c>
      <c r="H31" s="17">
        <f t="shared" si="3"/>
        <v>38400</v>
      </c>
      <c r="I31" s="18">
        <f t="shared" si="4"/>
        <v>5400</v>
      </c>
      <c r="J31" s="19">
        <f t="shared" si="5"/>
        <v>43200</v>
      </c>
      <c r="K31" s="26">
        <v>300</v>
      </c>
      <c r="L31" s="20">
        <f t="shared" si="6"/>
        <v>360</v>
      </c>
      <c r="M31" s="11"/>
    </row>
    <row r="32" spans="2:13" ht="16.5" customHeight="1" thickBot="1">
      <c r="B32" s="21" t="s">
        <v>10</v>
      </c>
      <c r="C32" s="22">
        <f t="shared" si="0"/>
        <v>4500</v>
      </c>
      <c r="D32" s="23">
        <v>36000</v>
      </c>
      <c r="E32" s="24">
        <f t="shared" si="1"/>
        <v>5062.5</v>
      </c>
      <c r="F32" s="25">
        <f t="shared" si="1"/>
        <v>40500</v>
      </c>
      <c r="G32" s="16">
        <f t="shared" si="2"/>
        <v>5400</v>
      </c>
      <c r="H32" s="17">
        <f t="shared" si="3"/>
        <v>43200</v>
      </c>
      <c r="I32" s="18">
        <f t="shared" si="4"/>
        <v>6075</v>
      </c>
      <c r="J32" s="19">
        <f t="shared" si="5"/>
        <v>48600</v>
      </c>
      <c r="K32" s="26">
        <v>300</v>
      </c>
      <c r="L32" s="20">
        <f t="shared" si="6"/>
        <v>360</v>
      </c>
      <c r="M32" s="11"/>
    </row>
    <row r="33" spans="2:13" ht="16.5" customHeight="1" thickBot="1">
      <c r="B33" s="21" t="s">
        <v>11</v>
      </c>
      <c r="C33" s="22">
        <f t="shared" si="0"/>
        <v>4500</v>
      </c>
      <c r="D33" s="23">
        <v>36000</v>
      </c>
      <c r="E33" s="24">
        <f t="shared" si="1"/>
        <v>5062.5</v>
      </c>
      <c r="F33" s="25">
        <f t="shared" si="1"/>
        <v>40500</v>
      </c>
      <c r="G33" s="16">
        <f t="shared" si="2"/>
        <v>5400</v>
      </c>
      <c r="H33" s="17">
        <f t="shared" si="3"/>
        <v>43200</v>
      </c>
      <c r="I33" s="18">
        <f t="shared" si="4"/>
        <v>6075</v>
      </c>
      <c r="J33" s="19">
        <f t="shared" si="5"/>
        <v>48600</v>
      </c>
      <c r="K33" s="26">
        <v>350</v>
      </c>
      <c r="L33" s="20">
        <f t="shared" si="6"/>
        <v>420</v>
      </c>
      <c r="M33" s="11"/>
    </row>
    <row r="34" spans="2:13" ht="16.5" customHeight="1" thickBot="1">
      <c r="B34" s="21" t="s">
        <v>12</v>
      </c>
      <c r="C34" s="22">
        <f t="shared" si="0"/>
        <v>5000</v>
      </c>
      <c r="D34" s="23">
        <v>40000</v>
      </c>
      <c r="E34" s="24">
        <f t="shared" si="1"/>
        <v>5625</v>
      </c>
      <c r="F34" s="25">
        <f t="shared" si="1"/>
        <v>45000</v>
      </c>
      <c r="G34" s="16">
        <f t="shared" si="2"/>
        <v>6000</v>
      </c>
      <c r="H34" s="17">
        <f t="shared" si="3"/>
        <v>48000</v>
      </c>
      <c r="I34" s="18">
        <f t="shared" si="4"/>
        <v>6750</v>
      </c>
      <c r="J34" s="19">
        <f t="shared" si="5"/>
        <v>54000</v>
      </c>
      <c r="K34" s="26">
        <v>350</v>
      </c>
      <c r="L34" s="20">
        <f t="shared" si="6"/>
        <v>420</v>
      </c>
      <c r="M34" s="11"/>
    </row>
    <row r="35" spans="2:13" ht="16.5" customHeight="1" thickBot="1">
      <c r="B35" s="21" t="s">
        <v>13</v>
      </c>
      <c r="C35" s="22">
        <f t="shared" si="0"/>
        <v>5875</v>
      </c>
      <c r="D35" s="23">
        <v>47000</v>
      </c>
      <c r="E35" s="24">
        <f t="shared" si="1"/>
        <v>6609.375</v>
      </c>
      <c r="F35" s="25">
        <f t="shared" si="1"/>
        <v>52875</v>
      </c>
      <c r="G35" s="16">
        <f t="shared" si="2"/>
        <v>7050</v>
      </c>
      <c r="H35" s="17">
        <f t="shared" si="3"/>
        <v>56400</v>
      </c>
      <c r="I35" s="18">
        <f t="shared" si="4"/>
        <v>7931.25</v>
      </c>
      <c r="J35" s="19">
        <f t="shared" si="5"/>
        <v>63450</v>
      </c>
      <c r="K35" s="26">
        <v>400</v>
      </c>
      <c r="L35" s="20">
        <f t="shared" si="6"/>
        <v>480</v>
      </c>
      <c r="M35" s="11"/>
    </row>
    <row r="36" spans="2:13" ht="16.5" customHeight="1" thickBot="1">
      <c r="B36" s="21" t="s">
        <v>42</v>
      </c>
      <c r="C36" s="22">
        <f t="shared" si="0"/>
        <v>6375</v>
      </c>
      <c r="D36" s="23">
        <v>51000</v>
      </c>
      <c r="E36" s="24">
        <f t="shared" si="1"/>
        <v>7171.875</v>
      </c>
      <c r="F36" s="25">
        <f t="shared" si="1"/>
        <v>57375</v>
      </c>
      <c r="G36" s="16">
        <f t="shared" si="2"/>
        <v>7650</v>
      </c>
      <c r="H36" s="17">
        <f t="shared" si="3"/>
        <v>61200</v>
      </c>
      <c r="I36" s="18">
        <f t="shared" si="4"/>
        <v>8606.25</v>
      </c>
      <c r="J36" s="19">
        <f t="shared" si="5"/>
        <v>68850</v>
      </c>
      <c r="K36" s="26">
        <v>400</v>
      </c>
      <c r="L36" s="20">
        <f t="shared" si="6"/>
        <v>480</v>
      </c>
      <c r="M36" s="11"/>
    </row>
    <row r="37" spans="2:13" ht="16.5" customHeight="1" thickBot="1">
      <c r="B37" s="21" t="s">
        <v>62</v>
      </c>
      <c r="C37" s="22">
        <f t="shared" si="0"/>
        <v>10625</v>
      </c>
      <c r="D37" s="23">
        <v>85000</v>
      </c>
      <c r="E37" s="24">
        <f t="shared" si="1"/>
        <v>11953.125</v>
      </c>
      <c r="F37" s="25">
        <f t="shared" si="1"/>
        <v>95625</v>
      </c>
      <c r="G37" s="16">
        <f t="shared" si="2"/>
        <v>12750</v>
      </c>
      <c r="H37" s="17">
        <f t="shared" si="3"/>
        <v>102000</v>
      </c>
      <c r="I37" s="18">
        <f t="shared" si="4"/>
        <v>14343.75</v>
      </c>
      <c r="J37" s="19">
        <f t="shared" si="5"/>
        <v>114750</v>
      </c>
      <c r="K37" s="26">
        <v>450</v>
      </c>
      <c r="L37" s="20">
        <f t="shared" si="6"/>
        <v>540</v>
      </c>
      <c r="M37" s="11"/>
    </row>
    <row r="38" spans="2:13" ht="16.5" customHeight="1" thickBot="1">
      <c r="B38" s="21" t="s">
        <v>63</v>
      </c>
      <c r="C38" s="22">
        <f t="shared" si="0"/>
        <v>11875</v>
      </c>
      <c r="D38" s="23">
        <v>95000</v>
      </c>
      <c r="E38" s="24">
        <f t="shared" si="1"/>
        <v>13359.375</v>
      </c>
      <c r="F38" s="25">
        <f t="shared" si="1"/>
        <v>106875</v>
      </c>
      <c r="G38" s="16">
        <f t="shared" si="2"/>
        <v>14250</v>
      </c>
      <c r="H38" s="17">
        <f t="shared" si="3"/>
        <v>114000</v>
      </c>
      <c r="I38" s="18">
        <f t="shared" si="4"/>
        <v>16031.25</v>
      </c>
      <c r="J38" s="19">
        <f t="shared" si="5"/>
        <v>128250</v>
      </c>
      <c r="K38" s="26">
        <v>450</v>
      </c>
      <c r="L38" s="20">
        <f t="shared" si="6"/>
        <v>540</v>
      </c>
      <c r="M38" s="11"/>
    </row>
    <row r="39" spans="2:13" ht="16.5" customHeight="1" thickBot="1">
      <c r="B39" s="21" t="s">
        <v>35</v>
      </c>
      <c r="C39" s="22">
        <f aca="true" t="shared" si="9" ref="C39:C47">D39/8</f>
        <v>13125</v>
      </c>
      <c r="D39" s="23">
        <v>105000</v>
      </c>
      <c r="E39" s="24">
        <f aca="true" t="shared" si="10" ref="E39:E47">C39/8*9</f>
        <v>14765.625</v>
      </c>
      <c r="F39" s="25">
        <f aca="true" t="shared" si="11" ref="F39:F47">D39/8*9</f>
        <v>118125</v>
      </c>
      <c r="G39" s="16">
        <f t="shared" si="2"/>
        <v>15750</v>
      </c>
      <c r="H39" s="17">
        <f t="shared" si="3"/>
        <v>126000</v>
      </c>
      <c r="I39" s="18">
        <f t="shared" si="4"/>
        <v>17718.75</v>
      </c>
      <c r="J39" s="19">
        <f t="shared" si="5"/>
        <v>141750</v>
      </c>
      <c r="K39" s="26">
        <v>500</v>
      </c>
      <c r="L39" s="20">
        <f t="shared" si="6"/>
        <v>600</v>
      </c>
      <c r="M39" s="11"/>
    </row>
    <row r="40" spans="2:13" ht="16.5" customHeight="1" thickBot="1">
      <c r="B40" s="21" t="s">
        <v>36</v>
      </c>
      <c r="C40" s="22">
        <f t="shared" si="9"/>
        <v>14375</v>
      </c>
      <c r="D40" s="23">
        <v>115000</v>
      </c>
      <c r="E40" s="24">
        <f t="shared" si="10"/>
        <v>16171.875</v>
      </c>
      <c r="F40" s="25">
        <f t="shared" si="11"/>
        <v>129375</v>
      </c>
      <c r="G40" s="16">
        <f t="shared" si="2"/>
        <v>17250</v>
      </c>
      <c r="H40" s="17">
        <f t="shared" si="3"/>
        <v>138000</v>
      </c>
      <c r="I40" s="18">
        <f t="shared" si="4"/>
        <v>19406.25</v>
      </c>
      <c r="J40" s="19">
        <f t="shared" si="5"/>
        <v>155250</v>
      </c>
      <c r="K40" s="26">
        <v>500</v>
      </c>
      <c r="L40" s="20">
        <f t="shared" si="6"/>
        <v>600</v>
      </c>
      <c r="M40" s="11"/>
    </row>
    <row r="41" spans="2:13" ht="16.5" customHeight="1" thickBot="1">
      <c r="B41" s="21" t="s">
        <v>37</v>
      </c>
      <c r="C41" s="22">
        <f t="shared" si="9"/>
        <v>16875</v>
      </c>
      <c r="D41" s="23">
        <v>135000</v>
      </c>
      <c r="E41" s="24">
        <f t="shared" si="10"/>
        <v>18984.375</v>
      </c>
      <c r="F41" s="25">
        <f t="shared" si="11"/>
        <v>151875</v>
      </c>
      <c r="G41" s="16">
        <f t="shared" si="2"/>
        <v>20250</v>
      </c>
      <c r="H41" s="17">
        <f t="shared" si="3"/>
        <v>162000</v>
      </c>
      <c r="I41" s="18">
        <f t="shared" si="4"/>
        <v>22781.25</v>
      </c>
      <c r="J41" s="19">
        <f t="shared" si="5"/>
        <v>182250</v>
      </c>
      <c r="K41" s="26">
        <v>600</v>
      </c>
      <c r="L41" s="20">
        <f t="shared" si="6"/>
        <v>720</v>
      </c>
      <c r="M41" s="11"/>
    </row>
    <row r="42" spans="2:13" ht="16.5" customHeight="1" thickBot="1">
      <c r="B42" s="21" t="s">
        <v>38</v>
      </c>
      <c r="C42" s="22">
        <f t="shared" si="9"/>
        <v>18750</v>
      </c>
      <c r="D42" s="23">
        <v>150000</v>
      </c>
      <c r="E42" s="24">
        <f t="shared" si="10"/>
        <v>21093.75</v>
      </c>
      <c r="F42" s="25">
        <f t="shared" si="11"/>
        <v>168750</v>
      </c>
      <c r="G42" s="16">
        <f t="shared" si="2"/>
        <v>22500</v>
      </c>
      <c r="H42" s="17">
        <f t="shared" si="3"/>
        <v>180000</v>
      </c>
      <c r="I42" s="18">
        <f t="shared" si="4"/>
        <v>25312.5</v>
      </c>
      <c r="J42" s="19">
        <f t="shared" si="5"/>
        <v>202500</v>
      </c>
      <c r="K42" s="26">
        <v>600</v>
      </c>
      <c r="L42" s="20">
        <f t="shared" si="6"/>
        <v>720</v>
      </c>
      <c r="M42" s="11"/>
    </row>
    <row r="43" spans="2:13" ht="16.5" customHeight="1" thickBot="1">
      <c r="B43" s="21" t="s">
        <v>39</v>
      </c>
      <c r="C43" s="22">
        <f t="shared" si="9"/>
        <v>20625</v>
      </c>
      <c r="D43" s="23">
        <v>165000</v>
      </c>
      <c r="E43" s="24">
        <f t="shared" si="10"/>
        <v>23203.125</v>
      </c>
      <c r="F43" s="25">
        <f t="shared" si="11"/>
        <v>185625</v>
      </c>
      <c r="G43" s="16">
        <f t="shared" si="2"/>
        <v>24750</v>
      </c>
      <c r="H43" s="17">
        <f t="shared" si="3"/>
        <v>198000</v>
      </c>
      <c r="I43" s="18">
        <f t="shared" si="4"/>
        <v>27843.75</v>
      </c>
      <c r="J43" s="19">
        <f t="shared" si="5"/>
        <v>222750</v>
      </c>
      <c r="K43" s="26">
        <v>650</v>
      </c>
      <c r="L43" s="20">
        <f t="shared" si="6"/>
        <v>780</v>
      </c>
      <c r="M43" s="11"/>
    </row>
    <row r="44" spans="2:13" ht="16.5" customHeight="1" thickBot="1">
      <c r="B44" s="21" t="s">
        <v>46</v>
      </c>
      <c r="C44" s="22">
        <f t="shared" si="9"/>
        <v>24375</v>
      </c>
      <c r="D44" s="23">
        <v>195000</v>
      </c>
      <c r="E44" s="24">
        <f t="shared" si="10"/>
        <v>27421.875</v>
      </c>
      <c r="F44" s="25">
        <f t="shared" si="11"/>
        <v>219375</v>
      </c>
      <c r="G44" s="16">
        <f t="shared" si="2"/>
        <v>29250</v>
      </c>
      <c r="H44" s="17">
        <f t="shared" si="3"/>
        <v>234000</v>
      </c>
      <c r="I44" s="18">
        <f t="shared" si="4"/>
        <v>32906.25</v>
      </c>
      <c r="J44" s="19">
        <f t="shared" si="5"/>
        <v>263250</v>
      </c>
      <c r="K44" s="26">
        <v>650</v>
      </c>
      <c r="L44" s="20">
        <f t="shared" si="6"/>
        <v>780</v>
      </c>
      <c r="M44" s="11"/>
    </row>
    <row r="45" spans="2:13" ht="16.5" customHeight="1" thickBot="1">
      <c r="B45" s="21" t="s">
        <v>43</v>
      </c>
      <c r="C45" s="22">
        <f t="shared" si="9"/>
        <v>24375</v>
      </c>
      <c r="D45" s="23">
        <v>195000</v>
      </c>
      <c r="E45" s="24">
        <f t="shared" si="10"/>
        <v>27421.875</v>
      </c>
      <c r="F45" s="25">
        <f t="shared" si="11"/>
        <v>219375</v>
      </c>
      <c r="G45" s="16">
        <f t="shared" si="2"/>
        <v>29250</v>
      </c>
      <c r="H45" s="17">
        <f t="shared" si="3"/>
        <v>234000</v>
      </c>
      <c r="I45" s="18">
        <f t="shared" si="4"/>
        <v>32906.25</v>
      </c>
      <c r="J45" s="19">
        <f t="shared" si="5"/>
        <v>263250</v>
      </c>
      <c r="K45" s="26">
        <v>700</v>
      </c>
      <c r="L45" s="20">
        <f t="shared" si="6"/>
        <v>840</v>
      </c>
      <c r="M45" s="11"/>
    </row>
    <row r="46" spans="2:13" ht="16.5" customHeight="1" thickBot="1">
      <c r="B46" s="21" t="s">
        <v>44</v>
      </c>
      <c r="C46" s="27">
        <f t="shared" si="9"/>
        <v>29375</v>
      </c>
      <c r="D46" s="28">
        <v>235000</v>
      </c>
      <c r="E46" s="29">
        <f t="shared" si="10"/>
        <v>33046.875</v>
      </c>
      <c r="F46" s="30">
        <f t="shared" si="11"/>
        <v>264375</v>
      </c>
      <c r="G46" s="16">
        <f t="shared" si="2"/>
        <v>35250</v>
      </c>
      <c r="H46" s="17">
        <f t="shared" si="3"/>
        <v>282000</v>
      </c>
      <c r="I46" s="18">
        <f t="shared" si="4"/>
        <v>39656.25</v>
      </c>
      <c r="J46" s="19">
        <f t="shared" si="5"/>
        <v>317250</v>
      </c>
      <c r="K46" s="31">
        <v>700</v>
      </c>
      <c r="L46" s="20">
        <f t="shared" si="6"/>
        <v>840</v>
      </c>
      <c r="M46" s="11"/>
    </row>
    <row r="47" spans="2:13" ht="16.5" customHeight="1" thickBot="1">
      <c r="B47" s="21" t="s">
        <v>45</v>
      </c>
      <c r="C47" s="32">
        <f t="shared" si="9"/>
        <v>43750</v>
      </c>
      <c r="D47" s="33">
        <v>350000</v>
      </c>
      <c r="E47" s="34">
        <f t="shared" si="10"/>
        <v>49218.75</v>
      </c>
      <c r="F47" s="35">
        <f t="shared" si="11"/>
        <v>393750</v>
      </c>
      <c r="G47" s="16">
        <f t="shared" si="2"/>
        <v>52500</v>
      </c>
      <c r="H47" s="17">
        <f t="shared" si="3"/>
        <v>420000</v>
      </c>
      <c r="I47" s="18">
        <f t="shared" si="4"/>
        <v>59062.5</v>
      </c>
      <c r="J47" s="19">
        <f t="shared" si="5"/>
        <v>472500</v>
      </c>
      <c r="K47" s="36">
        <v>1000</v>
      </c>
      <c r="L47" s="20">
        <f t="shared" si="6"/>
        <v>1200</v>
      </c>
      <c r="M47" s="11"/>
    </row>
    <row r="48" spans="2:13" ht="25.5" customHeight="1" thickBot="1">
      <c r="B48" s="114" t="s">
        <v>31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6"/>
      <c r="M48" s="11"/>
    </row>
    <row r="49" spans="2:13" ht="16.5" customHeight="1" thickBot="1">
      <c r="B49" s="37" t="s">
        <v>64</v>
      </c>
      <c r="C49" s="16">
        <f>D49/7</f>
        <v>714.2857142857143</v>
      </c>
      <c r="D49" s="17">
        <v>5000</v>
      </c>
      <c r="E49" s="38"/>
      <c r="F49" s="39"/>
      <c r="G49" s="16">
        <f aca="true" t="shared" si="12" ref="G49:H51">C49*1.2</f>
        <v>857.1428571428572</v>
      </c>
      <c r="H49" s="17">
        <f t="shared" si="12"/>
        <v>6000</v>
      </c>
      <c r="I49" s="38"/>
      <c r="J49" s="39"/>
      <c r="K49" s="40" t="s">
        <v>14</v>
      </c>
      <c r="L49" s="41" t="s">
        <v>14</v>
      </c>
      <c r="M49" s="11"/>
    </row>
    <row r="50" spans="2:13" ht="16.5" customHeight="1" thickBot="1">
      <c r="B50" s="37" t="s">
        <v>65</v>
      </c>
      <c r="C50" s="42">
        <f>D50/4</f>
        <v>750</v>
      </c>
      <c r="D50" s="43">
        <v>3000</v>
      </c>
      <c r="E50" s="38"/>
      <c r="F50" s="39"/>
      <c r="G50" s="16">
        <f t="shared" si="12"/>
        <v>900</v>
      </c>
      <c r="H50" s="17">
        <f t="shared" si="12"/>
        <v>3600</v>
      </c>
      <c r="I50" s="38"/>
      <c r="J50" s="39"/>
      <c r="K50" s="44" t="s">
        <v>14</v>
      </c>
      <c r="L50" s="45" t="s">
        <v>14</v>
      </c>
      <c r="M50" s="11"/>
    </row>
    <row r="51" spans="2:13" ht="16.5" customHeight="1" thickBot="1">
      <c r="B51" s="46" t="s">
        <v>56</v>
      </c>
      <c r="C51" s="47">
        <f>D51/4</f>
        <v>1000</v>
      </c>
      <c r="D51" s="48">
        <v>4000</v>
      </c>
      <c r="E51" s="49"/>
      <c r="F51" s="50"/>
      <c r="G51" s="16">
        <f t="shared" si="12"/>
        <v>1200</v>
      </c>
      <c r="H51" s="17">
        <f t="shared" si="12"/>
        <v>4800</v>
      </c>
      <c r="I51" s="49"/>
      <c r="J51" s="50"/>
      <c r="K51" s="51" t="s">
        <v>14</v>
      </c>
      <c r="L51" s="52" t="s">
        <v>14</v>
      </c>
      <c r="M51" s="11"/>
    </row>
    <row r="52" spans="2:13" ht="24.75" customHeight="1" thickBot="1">
      <c r="B52" s="114" t="s">
        <v>32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6"/>
      <c r="M52" s="11"/>
    </row>
    <row r="53" spans="2:13" ht="16.5" customHeight="1" thickBot="1">
      <c r="B53" s="15" t="s">
        <v>15</v>
      </c>
      <c r="C53" s="16">
        <f>D53/8</f>
        <v>1812.5</v>
      </c>
      <c r="D53" s="17">
        <v>14500</v>
      </c>
      <c r="E53" s="53">
        <f>C53/8*9</f>
        <v>2039.0625</v>
      </c>
      <c r="F53" s="54">
        <f>D53/8*9</f>
        <v>16312.5</v>
      </c>
      <c r="G53" s="54">
        <f>C53*1.2</f>
        <v>2175</v>
      </c>
      <c r="H53" s="55">
        <f>D53*1.2</f>
        <v>17400</v>
      </c>
      <c r="I53" s="54">
        <f>E53*1.2</f>
        <v>2446.875</v>
      </c>
      <c r="J53" s="54">
        <f>F53*1.2</f>
        <v>19575</v>
      </c>
      <c r="K53" s="54">
        <v>70</v>
      </c>
      <c r="L53" s="20">
        <f>K53*1.2</f>
        <v>84</v>
      </c>
      <c r="M53" s="11"/>
    </row>
    <row r="54" spans="2:13" ht="16.5" customHeight="1" thickBot="1">
      <c r="B54" s="21" t="s">
        <v>16</v>
      </c>
      <c r="C54" s="22">
        <f aca="true" t="shared" si="13" ref="C54:C64">D54/8</f>
        <v>1937.5</v>
      </c>
      <c r="D54" s="23">
        <v>15500</v>
      </c>
      <c r="E54" s="56">
        <f aca="true" t="shared" si="14" ref="E54:F56">C54/8*9</f>
        <v>2179.6875</v>
      </c>
      <c r="F54" s="57">
        <f t="shared" si="14"/>
        <v>17437.5</v>
      </c>
      <c r="G54" s="54">
        <f aca="true" t="shared" si="15" ref="G54:G61">C54*1.2</f>
        <v>2325</v>
      </c>
      <c r="H54" s="55">
        <f aca="true" t="shared" si="16" ref="H54:H61">D54*1.2</f>
        <v>18600</v>
      </c>
      <c r="I54" s="54">
        <f aca="true" t="shared" si="17" ref="I54:I61">E54*1.2</f>
        <v>2615.625</v>
      </c>
      <c r="J54" s="54">
        <f aca="true" t="shared" si="18" ref="J54:J61">F54*1.2</f>
        <v>20925</v>
      </c>
      <c r="K54" s="57">
        <v>70</v>
      </c>
      <c r="L54" s="20">
        <f aca="true" t="shared" si="19" ref="L54:L66">K54*1.2</f>
        <v>84</v>
      </c>
      <c r="M54" s="11"/>
    </row>
    <row r="55" spans="2:13" ht="16.5" customHeight="1" thickBot="1">
      <c r="B55" s="21" t="s">
        <v>60</v>
      </c>
      <c r="C55" s="22">
        <f>D55/8</f>
        <v>2125</v>
      </c>
      <c r="D55" s="23">
        <v>17000</v>
      </c>
      <c r="E55" s="56">
        <f>C55/8*9</f>
        <v>2390.625</v>
      </c>
      <c r="F55" s="57">
        <f>D55/8*9</f>
        <v>19125</v>
      </c>
      <c r="G55" s="54">
        <f t="shared" si="15"/>
        <v>2550</v>
      </c>
      <c r="H55" s="55">
        <f t="shared" si="16"/>
        <v>20400</v>
      </c>
      <c r="I55" s="54">
        <f t="shared" si="17"/>
        <v>2868.75</v>
      </c>
      <c r="J55" s="54">
        <f t="shared" si="18"/>
        <v>22950</v>
      </c>
      <c r="K55" s="57">
        <v>70</v>
      </c>
      <c r="L55" s="20">
        <f t="shared" si="19"/>
        <v>84</v>
      </c>
      <c r="M55" s="11"/>
    </row>
    <row r="56" spans="2:13" ht="16.5" customHeight="1" thickBot="1">
      <c r="B56" s="21" t="s">
        <v>17</v>
      </c>
      <c r="C56" s="22">
        <f t="shared" si="13"/>
        <v>2375</v>
      </c>
      <c r="D56" s="23">
        <v>19000</v>
      </c>
      <c r="E56" s="56">
        <f t="shared" si="14"/>
        <v>2671.875</v>
      </c>
      <c r="F56" s="57">
        <f t="shared" si="14"/>
        <v>21375</v>
      </c>
      <c r="G56" s="54">
        <f t="shared" si="15"/>
        <v>2850</v>
      </c>
      <c r="H56" s="55">
        <f t="shared" si="16"/>
        <v>22800</v>
      </c>
      <c r="I56" s="54">
        <f t="shared" si="17"/>
        <v>3206.25</v>
      </c>
      <c r="J56" s="54">
        <f t="shared" si="18"/>
        <v>25650</v>
      </c>
      <c r="K56" s="57">
        <v>70</v>
      </c>
      <c r="L56" s="20">
        <f t="shared" si="19"/>
        <v>84</v>
      </c>
      <c r="M56" s="11"/>
    </row>
    <row r="57" spans="2:13" ht="16.5" customHeight="1" thickBot="1">
      <c r="B57" s="21" t="s">
        <v>25</v>
      </c>
      <c r="C57" s="22">
        <f t="shared" si="13"/>
        <v>2562.5</v>
      </c>
      <c r="D57" s="23">
        <v>20500</v>
      </c>
      <c r="E57" s="56">
        <f aca="true" t="shared" si="20" ref="E57:F61">C57/8*9</f>
        <v>2882.8125</v>
      </c>
      <c r="F57" s="57">
        <f t="shared" si="20"/>
        <v>23062.5</v>
      </c>
      <c r="G57" s="54">
        <f t="shared" si="15"/>
        <v>3075</v>
      </c>
      <c r="H57" s="55">
        <f t="shared" si="16"/>
        <v>24600</v>
      </c>
      <c r="I57" s="54">
        <f t="shared" si="17"/>
        <v>3459.375</v>
      </c>
      <c r="J57" s="54">
        <f t="shared" si="18"/>
        <v>27675</v>
      </c>
      <c r="K57" s="57">
        <v>70</v>
      </c>
      <c r="L57" s="20">
        <f t="shared" si="19"/>
        <v>84</v>
      </c>
      <c r="M57" s="11"/>
    </row>
    <row r="58" spans="2:13" ht="16.5" customHeight="1" thickBot="1">
      <c r="B58" s="21" t="s">
        <v>26</v>
      </c>
      <c r="C58" s="22">
        <f t="shared" si="13"/>
        <v>3375</v>
      </c>
      <c r="D58" s="23">
        <v>27000</v>
      </c>
      <c r="E58" s="56">
        <f t="shared" si="20"/>
        <v>3796.875</v>
      </c>
      <c r="F58" s="57">
        <f t="shared" si="20"/>
        <v>30375</v>
      </c>
      <c r="G58" s="54">
        <f t="shared" si="15"/>
        <v>4050</v>
      </c>
      <c r="H58" s="55">
        <f t="shared" si="16"/>
        <v>32400</v>
      </c>
      <c r="I58" s="54">
        <f t="shared" si="17"/>
        <v>4556.25</v>
      </c>
      <c r="J58" s="54">
        <f t="shared" si="18"/>
        <v>36450</v>
      </c>
      <c r="K58" s="57">
        <v>90</v>
      </c>
      <c r="L58" s="20">
        <f t="shared" si="19"/>
        <v>108</v>
      </c>
      <c r="M58" s="11"/>
    </row>
    <row r="59" spans="2:13" ht="16.5" customHeight="1" thickBot="1">
      <c r="B59" s="21" t="s">
        <v>28</v>
      </c>
      <c r="C59" s="22">
        <f t="shared" si="13"/>
        <v>4125</v>
      </c>
      <c r="D59" s="23">
        <v>33000</v>
      </c>
      <c r="E59" s="56">
        <f t="shared" si="20"/>
        <v>4640.625</v>
      </c>
      <c r="F59" s="57">
        <f t="shared" si="20"/>
        <v>37125</v>
      </c>
      <c r="G59" s="54">
        <f t="shared" si="15"/>
        <v>4950</v>
      </c>
      <c r="H59" s="55">
        <f t="shared" si="16"/>
        <v>39600</v>
      </c>
      <c r="I59" s="54">
        <f t="shared" si="17"/>
        <v>5568.75</v>
      </c>
      <c r="J59" s="54">
        <f t="shared" si="18"/>
        <v>44550</v>
      </c>
      <c r="K59" s="57">
        <v>90</v>
      </c>
      <c r="L59" s="20">
        <f t="shared" si="19"/>
        <v>108</v>
      </c>
      <c r="M59" s="11"/>
    </row>
    <row r="60" spans="2:13" ht="16.5" customHeight="1" thickBot="1">
      <c r="B60" s="21" t="s">
        <v>27</v>
      </c>
      <c r="C60" s="22">
        <f t="shared" si="13"/>
        <v>4750</v>
      </c>
      <c r="D60" s="23">
        <v>38000</v>
      </c>
      <c r="E60" s="56">
        <f t="shared" si="20"/>
        <v>5343.75</v>
      </c>
      <c r="F60" s="57">
        <f t="shared" si="20"/>
        <v>42750</v>
      </c>
      <c r="G60" s="54">
        <f t="shared" si="15"/>
        <v>5700</v>
      </c>
      <c r="H60" s="55">
        <f t="shared" si="16"/>
        <v>45600</v>
      </c>
      <c r="I60" s="54">
        <f t="shared" si="17"/>
        <v>6412.5</v>
      </c>
      <c r="J60" s="54">
        <f t="shared" si="18"/>
        <v>51300</v>
      </c>
      <c r="K60" s="57">
        <v>90</v>
      </c>
      <c r="L60" s="20">
        <f t="shared" si="19"/>
        <v>108</v>
      </c>
      <c r="M60" s="11"/>
    </row>
    <row r="61" spans="2:13" ht="16.5" customHeight="1" thickBot="1">
      <c r="B61" s="102" t="s">
        <v>29</v>
      </c>
      <c r="C61" s="27">
        <f t="shared" si="13"/>
        <v>5750</v>
      </c>
      <c r="D61" s="28">
        <v>46000</v>
      </c>
      <c r="E61" s="61">
        <f t="shared" si="20"/>
        <v>6468.75</v>
      </c>
      <c r="F61" s="103">
        <f t="shared" si="20"/>
        <v>51750</v>
      </c>
      <c r="G61" s="104">
        <f t="shared" si="15"/>
        <v>6900</v>
      </c>
      <c r="H61" s="105">
        <f t="shared" si="16"/>
        <v>55200</v>
      </c>
      <c r="I61" s="104">
        <f t="shared" si="17"/>
        <v>7762.5</v>
      </c>
      <c r="J61" s="104">
        <f t="shared" si="18"/>
        <v>62100</v>
      </c>
      <c r="K61" s="103">
        <v>90</v>
      </c>
      <c r="L61" s="101">
        <f t="shared" si="19"/>
        <v>108</v>
      </c>
      <c r="M61" s="11"/>
    </row>
    <row r="62" spans="2:13" ht="25.5" customHeight="1" thickBot="1" thickTop="1">
      <c r="B62" s="111" t="s">
        <v>47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3"/>
      <c r="M62" s="11"/>
    </row>
    <row r="63" spans="2:13" ht="16.5" customHeight="1" thickBot="1">
      <c r="B63" s="15" t="s">
        <v>76</v>
      </c>
      <c r="C63" s="16">
        <f t="shared" si="13"/>
        <v>1875</v>
      </c>
      <c r="D63" s="17">
        <v>15000</v>
      </c>
      <c r="E63" s="53">
        <f aca="true" t="shared" si="21" ref="E63:F66">C63/8*9</f>
        <v>2109.375</v>
      </c>
      <c r="F63" s="58">
        <f t="shared" si="21"/>
        <v>16875</v>
      </c>
      <c r="G63" s="16">
        <f aca="true" t="shared" si="22" ref="G63:J66">C63*1.2</f>
        <v>2250</v>
      </c>
      <c r="H63" s="17">
        <f t="shared" si="22"/>
        <v>18000</v>
      </c>
      <c r="I63" s="53">
        <f t="shared" si="22"/>
        <v>2531.25</v>
      </c>
      <c r="J63" s="58">
        <f t="shared" si="22"/>
        <v>20250</v>
      </c>
      <c r="K63" s="16">
        <v>70</v>
      </c>
      <c r="L63" s="20">
        <f t="shared" si="19"/>
        <v>84</v>
      </c>
      <c r="M63" s="11"/>
    </row>
    <row r="64" spans="2:13" ht="16.5" customHeight="1" thickBot="1">
      <c r="B64" s="21" t="s">
        <v>77</v>
      </c>
      <c r="C64" s="22">
        <f t="shared" si="13"/>
        <v>2125</v>
      </c>
      <c r="D64" s="23">
        <v>17000</v>
      </c>
      <c r="E64" s="56">
        <f t="shared" si="21"/>
        <v>2390.625</v>
      </c>
      <c r="F64" s="59">
        <f t="shared" si="21"/>
        <v>19125</v>
      </c>
      <c r="G64" s="16">
        <f t="shared" si="22"/>
        <v>2550</v>
      </c>
      <c r="H64" s="17">
        <f t="shared" si="22"/>
        <v>20400</v>
      </c>
      <c r="I64" s="53">
        <f t="shared" si="22"/>
        <v>2868.75</v>
      </c>
      <c r="J64" s="58">
        <f t="shared" si="22"/>
        <v>22950</v>
      </c>
      <c r="K64" s="22">
        <v>70</v>
      </c>
      <c r="L64" s="20">
        <f t="shared" si="19"/>
        <v>84</v>
      </c>
      <c r="M64" s="11"/>
    </row>
    <row r="65" spans="2:13" ht="16.5" customHeight="1" thickBot="1">
      <c r="B65" s="21" t="s">
        <v>78</v>
      </c>
      <c r="C65" s="22">
        <f>D65/8</f>
        <v>2312.5</v>
      </c>
      <c r="D65" s="23">
        <v>18500</v>
      </c>
      <c r="E65" s="56">
        <f>C65/8*9</f>
        <v>2601.5625</v>
      </c>
      <c r="F65" s="59">
        <f>D65/8*9</f>
        <v>20812.5</v>
      </c>
      <c r="G65" s="16">
        <f>C65*1.2</f>
        <v>2775</v>
      </c>
      <c r="H65" s="17">
        <f>D65*1.2</f>
        <v>22200</v>
      </c>
      <c r="I65" s="53">
        <f>E65*1.2</f>
        <v>3121.875</v>
      </c>
      <c r="J65" s="58">
        <f>F65*1.2</f>
        <v>24975</v>
      </c>
      <c r="K65" s="22">
        <v>70</v>
      </c>
      <c r="L65" s="20">
        <f>K65*1.2</f>
        <v>84</v>
      </c>
      <c r="M65" s="11"/>
    </row>
    <row r="66" spans="2:13" ht="15" thickBot="1">
      <c r="B66" s="60" t="s">
        <v>48</v>
      </c>
      <c r="C66" s="27">
        <f>D66/8</f>
        <v>2625</v>
      </c>
      <c r="D66" s="28">
        <v>21000</v>
      </c>
      <c r="E66" s="61">
        <f t="shared" si="21"/>
        <v>2953.125</v>
      </c>
      <c r="F66" s="62">
        <f t="shared" si="21"/>
        <v>23625</v>
      </c>
      <c r="G66" s="97">
        <f t="shared" si="22"/>
        <v>3150</v>
      </c>
      <c r="H66" s="98">
        <f t="shared" si="22"/>
        <v>25200</v>
      </c>
      <c r="I66" s="99">
        <f t="shared" si="22"/>
        <v>3543.75</v>
      </c>
      <c r="J66" s="100">
        <f t="shared" si="22"/>
        <v>28350</v>
      </c>
      <c r="K66" s="27">
        <v>80</v>
      </c>
      <c r="L66" s="101">
        <f t="shared" si="19"/>
        <v>96</v>
      </c>
      <c r="M66" s="11"/>
    </row>
    <row r="67" spans="2:13" ht="25.5" customHeight="1" thickBot="1" thickTop="1">
      <c r="B67" s="111" t="s">
        <v>73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3"/>
      <c r="M67" s="11"/>
    </row>
    <row r="68" spans="2:13" ht="16.5" customHeight="1" thickBot="1">
      <c r="B68" s="15" t="s">
        <v>74</v>
      </c>
      <c r="C68" s="16">
        <f>D68/8</f>
        <v>2562.5</v>
      </c>
      <c r="D68" s="17">
        <v>20500</v>
      </c>
      <c r="E68" s="53">
        <f>C68/8*9</f>
        <v>2882.8125</v>
      </c>
      <c r="F68" s="58">
        <f>D68/8*9</f>
        <v>23062.5</v>
      </c>
      <c r="G68" s="16">
        <f aca="true" t="shared" si="23" ref="G68:J69">C68*1.2</f>
        <v>3075</v>
      </c>
      <c r="H68" s="17">
        <f t="shared" si="23"/>
        <v>24600</v>
      </c>
      <c r="I68" s="53">
        <f t="shared" si="23"/>
        <v>3459.375</v>
      </c>
      <c r="J68" s="58">
        <f t="shared" si="23"/>
        <v>27675</v>
      </c>
      <c r="K68" s="16">
        <v>100</v>
      </c>
      <c r="L68" s="20">
        <v>120</v>
      </c>
      <c r="M68" s="11"/>
    </row>
    <row r="69" spans="2:13" ht="15" thickBot="1">
      <c r="B69" s="15" t="s">
        <v>75</v>
      </c>
      <c r="C69" s="27">
        <f>D69/8</f>
        <v>2687.5</v>
      </c>
      <c r="D69" s="28">
        <v>21500</v>
      </c>
      <c r="E69" s="61">
        <f>C69/8*9</f>
        <v>3023.4375</v>
      </c>
      <c r="F69" s="62">
        <f>D69/8*9</f>
        <v>24187.5</v>
      </c>
      <c r="G69" s="16">
        <f t="shared" si="23"/>
        <v>3225</v>
      </c>
      <c r="H69" s="17">
        <f t="shared" si="23"/>
        <v>25800</v>
      </c>
      <c r="I69" s="53">
        <f t="shared" si="23"/>
        <v>3628.125</v>
      </c>
      <c r="J69" s="58">
        <f t="shared" si="23"/>
        <v>29025</v>
      </c>
      <c r="K69" s="27">
        <v>100</v>
      </c>
      <c r="L69" s="20">
        <v>120</v>
      </c>
      <c r="M69" s="11"/>
    </row>
    <row r="70" spans="2:13" ht="15" thickTop="1">
      <c r="B70" s="63"/>
      <c r="C70" s="64"/>
      <c r="D70" s="65"/>
      <c r="E70" s="64"/>
      <c r="F70" s="64"/>
      <c r="G70" s="64"/>
      <c r="H70" s="65"/>
      <c r="I70" s="64"/>
      <c r="J70" s="64"/>
      <c r="K70" s="64"/>
      <c r="L70" s="64"/>
      <c r="M70" s="11"/>
    </row>
    <row r="71" spans="2:13" ht="15" thickBot="1">
      <c r="B71" s="66"/>
      <c r="C71" s="67"/>
      <c r="D71" s="68"/>
      <c r="E71" s="67"/>
      <c r="F71" s="67"/>
      <c r="G71" s="67"/>
      <c r="H71" s="68"/>
      <c r="I71" s="67"/>
      <c r="J71" s="67"/>
      <c r="K71" s="67"/>
      <c r="L71" s="67"/>
      <c r="M71" s="11"/>
    </row>
    <row r="72" spans="2:13" ht="16.5" customHeight="1" thickBot="1" thickTop="1">
      <c r="B72" s="117" t="s">
        <v>18</v>
      </c>
      <c r="C72" s="124" t="s">
        <v>22</v>
      </c>
      <c r="D72" s="159"/>
      <c r="E72" s="159"/>
      <c r="F72" s="160"/>
      <c r="G72" s="124" t="s">
        <v>61</v>
      </c>
      <c r="H72" s="159"/>
      <c r="I72" s="159"/>
      <c r="J72" s="160"/>
      <c r="K72" s="130" t="s">
        <v>0</v>
      </c>
      <c r="L72" s="131"/>
      <c r="M72" s="11"/>
    </row>
    <row r="73" spans="2:13" ht="24.75" customHeight="1" thickBot="1">
      <c r="B73" s="118"/>
      <c r="C73" s="132" t="s">
        <v>24</v>
      </c>
      <c r="D73" s="133"/>
      <c r="E73" s="134" t="s">
        <v>23</v>
      </c>
      <c r="F73" s="135"/>
      <c r="G73" s="132" t="s">
        <v>24</v>
      </c>
      <c r="H73" s="133"/>
      <c r="I73" s="134" t="s">
        <v>23</v>
      </c>
      <c r="J73" s="135"/>
      <c r="K73" s="132" t="s">
        <v>1</v>
      </c>
      <c r="L73" s="165"/>
      <c r="M73" s="11"/>
    </row>
    <row r="74" spans="2:13" ht="14.25">
      <c r="B74" s="118"/>
      <c r="C74" s="120" t="s">
        <v>2</v>
      </c>
      <c r="D74" s="120" t="s">
        <v>54</v>
      </c>
      <c r="E74" s="108" t="s">
        <v>2</v>
      </c>
      <c r="F74" s="108" t="s">
        <v>54</v>
      </c>
      <c r="G74" s="120" t="s">
        <v>3</v>
      </c>
      <c r="H74" s="120" t="s">
        <v>54</v>
      </c>
      <c r="I74" s="108" t="s">
        <v>3</v>
      </c>
      <c r="J74" s="108" t="s">
        <v>54</v>
      </c>
      <c r="K74" s="120" t="s">
        <v>20</v>
      </c>
      <c r="L74" s="127" t="s">
        <v>21</v>
      </c>
      <c r="M74" s="11"/>
    </row>
    <row r="75" spans="2:13" ht="14.25">
      <c r="B75" s="118"/>
      <c r="C75" s="125"/>
      <c r="D75" s="125"/>
      <c r="E75" s="136"/>
      <c r="F75" s="136"/>
      <c r="G75" s="125"/>
      <c r="H75" s="125"/>
      <c r="I75" s="136"/>
      <c r="J75" s="136"/>
      <c r="K75" s="125"/>
      <c r="L75" s="128"/>
      <c r="M75" s="11"/>
    </row>
    <row r="76" spans="2:13" ht="15" thickBot="1">
      <c r="B76" s="147"/>
      <c r="C76" s="126"/>
      <c r="D76" s="126"/>
      <c r="E76" s="137"/>
      <c r="F76" s="137"/>
      <c r="G76" s="126"/>
      <c r="H76" s="126"/>
      <c r="I76" s="137"/>
      <c r="J76" s="137"/>
      <c r="K76" s="126"/>
      <c r="L76" s="129"/>
      <c r="M76" s="11"/>
    </row>
    <row r="77" spans="2:13" ht="26.25" customHeight="1" thickBot="1">
      <c r="B77" s="154" t="s">
        <v>49</v>
      </c>
      <c r="C77" s="155"/>
      <c r="D77" s="155"/>
      <c r="E77" s="155"/>
      <c r="F77" s="155"/>
      <c r="G77" s="155"/>
      <c r="H77" s="155"/>
      <c r="I77" s="155"/>
      <c r="J77" s="155"/>
      <c r="K77" s="155"/>
      <c r="L77" s="156"/>
      <c r="M77" s="11"/>
    </row>
    <row r="78" spans="2:13" ht="14.25">
      <c r="B78" s="72" t="s">
        <v>72</v>
      </c>
      <c r="C78" s="69">
        <v>1400</v>
      </c>
      <c r="D78" s="70">
        <v>5500</v>
      </c>
      <c r="E78" s="71">
        <f>F78/5</f>
        <v>1320</v>
      </c>
      <c r="F78" s="71">
        <f>D78/5*6</f>
        <v>6600</v>
      </c>
      <c r="G78" s="69">
        <f aca="true" t="shared" si="24" ref="G78:J79">C78*1.2</f>
        <v>1680</v>
      </c>
      <c r="H78" s="70">
        <f t="shared" si="24"/>
        <v>6600</v>
      </c>
      <c r="I78" s="71">
        <f t="shared" si="24"/>
        <v>1584</v>
      </c>
      <c r="J78" s="71">
        <f t="shared" si="24"/>
        <v>7920</v>
      </c>
      <c r="K78" s="69">
        <v>50</v>
      </c>
      <c r="L78" s="20">
        <f>K78*1.2</f>
        <v>60</v>
      </c>
      <c r="M78" s="11"/>
    </row>
    <row r="79" spans="2:13" ht="15" customHeight="1">
      <c r="B79" s="72" t="s">
        <v>50</v>
      </c>
      <c r="C79" s="73">
        <v>1400</v>
      </c>
      <c r="D79" s="74">
        <v>5000</v>
      </c>
      <c r="E79" s="75">
        <f>F79/5</f>
        <v>1200</v>
      </c>
      <c r="F79" s="71">
        <f>D79/5*6</f>
        <v>6000</v>
      </c>
      <c r="G79" s="69">
        <f t="shared" si="24"/>
        <v>1680</v>
      </c>
      <c r="H79" s="70">
        <f t="shared" si="24"/>
        <v>6000</v>
      </c>
      <c r="I79" s="71">
        <f t="shared" si="24"/>
        <v>1440</v>
      </c>
      <c r="J79" s="71">
        <f t="shared" si="24"/>
        <v>7200</v>
      </c>
      <c r="K79" s="73">
        <v>50</v>
      </c>
      <c r="L79" s="76">
        <f>K79*1.2</f>
        <v>60</v>
      </c>
      <c r="M79" s="11"/>
    </row>
    <row r="80" spans="2:13" ht="15" thickBot="1">
      <c r="B80" s="150"/>
      <c r="C80" s="151"/>
      <c r="D80" s="151"/>
      <c r="E80" s="151"/>
      <c r="F80" s="151"/>
      <c r="G80" s="151"/>
      <c r="H80" s="151"/>
      <c r="I80" s="151"/>
      <c r="J80" s="151"/>
      <c r="K80" s="151"/>
      <c r="L80" s="152"/>
      <c r="M80" s="11"/>
    </row>
    <row r="81" spans="2:13" ht="15.75" thickBot="1">
      <c r="B81" s="138" t="s">
        <v>18</v>
      </c>
      <c r="C81" s="144" t="s">
        <v>22</v>
      </c>
      <c r="D81" s="145"/>
      <c r="E81" s="145"/>
      <c r="F81" s="146"/>
      <c r="G81" s="144" t="s">
        <v>61</v>
      </c>
      <c r="H81" s="145"/>
      <c r="I81" s="145"/>
      <c r="J81" s="146"/>
      <c r="K81" s="144" t="s">
        <v>0</v>
      </c>
      <c r="L81" s="153"/>
      <c r="M81" s="11"/>
    </row>
    <row r="82" spans="2:13" ht="25.5" customHeight="1" thickBot="1">
      <c r="B82" s="118"/>
      <c r="C82" s="163" t="s">
        <v>24</v>
      </c>
      <c r="D82" s="163"/>
      <c r="E82" s="134" t="s">
        <v>23</v>
      </c>
      <c r="F82" s="148"/>
      <c r="G82" s="163" t="s">
        <v>24</v>
      </c>
      <c r="H82" s="163"/>
      <c r="I82" s="134" t="s">
        <v>23</v>
      </c>
      <c r="J82" s="148"/>
      <c r="K82" s="163" t="s">
        <v>1</v>
      </c>
      <c r="L82" s="164"/>
      <c r="M82" s="11"/>
    </row>
    <row r="83" spans="2:13" ht="14.25">
      <c r="B83" s="118"/>
      <c r="C83" s="120" t="s">
        <v>2</v>
      </c>
      <c r="D83" s="120" t="s">
        <v>55</v>
      </c>
      <c r="E83" s="108" t="s">
        <v>2</v>
      </c>
      <c r="F83" s="161" t="s">
        <v>55</v>
      </c>
      <c r="G83" s="120" t="s">
        <v>3</v>
      </c>
      <c r="H83" s="120" t="s">
        <v>55</v>
      </c>
      <c r="I83" s="108" t="s">
        <v>3</v>
      </c>
      <c r="J83" s="161" t="s">
        <v>55</v>
      </c>
      <c r="K83" s="120" t="s">
        <v>20</v>
      </c>
      <c r="L83" s="127" t="s">
        <v>21</v>
      </c>
      <c r="M83" s="11"/>
    </row>
    <row r="84" spans="2:13" ht="14.25">
      <c r="B84" s="118"/>
      <c r="C84" s="125"/>
      <c r="D84" s="125"/>
      <c r="E84" s="136"/>
      <c r="F84" s="162"/>
      <c r="G84" s="125"/>
      <c r="H84" s="125"/>
      <c r="I84" s="136"/>
      <c r="J84" s="162"/>
      <c r="K84" s="125"/>
      <c r="L84" s="128"/>
      <c r="M84" s="11"/>
    </row>
    <row r="85" spans="2:13" ht="15" thickBot="1">
      <c r="B85" s="147"/>
      <c r="C85" s="126"/>
      <c r="D85" s="126"/>
      <c r="E85" s="137"/>
      <c r="F85" s="123"/>
      <c r="G85" s="126"/>
      <c r="H85" s="126"/>
      <c r="I85" s="137"/>
      <c r="J85" s="123"/>
      <c r="K85" s="126"/>
      <c r="L85" s="129"/>
      <c r="M85" s="11"/>
    </row>
    <row r="86" spans="2:13" ht="15" thickBot="1">
      <c r="B86" s="77" t="s">
        <v>51</v>
      </c>
      <c r="C86" s="78">
        <v>1400</v>
      </c>
      <c r="D86" s="79">
        <v>6000</v>
      </c>
      <c r="E86" s="80">
        <f aca="true" t="shared" si="25" ref="E86:F89">C86/6*7</f>
        <v>1633.3333333333335</v>
      </c>
      <c r="F86" s="81">
        <f t="shared" si="25"/>
        <v>7000</v>
      </c>
      <c r="G86" s="78">
        <f aca="true" t="shared" si="26" ref="G86:J89">C86*1.2</f>
        <v>1680</v>
      </c>
      <c r="H86" s="79">
        <f t="shared" si="26"/>
        <v>7200</v>
      </c>
      <c r="I86" s="80">
        <f t="shared" si="26"/>
        <v>1960</v>
      </c>
      <c r="J86" s="81">
        <f t="shared" si="26"/>
        <v>8400</v>
      </c>
      <c r="K86" s="78">
        <v>50</v>
      </c>
      <c r="L86" s="82">
        <f>K86*1.2</f>
        <v>60</v>
      </c>
      <c r="M86" s="11"/>
    </row>
    <row r="87" spans="2:13" ht="15" thickBot="1">
      <c r="B87" s="77" t="s">
        <v>57</v>
      </c>
      <c r="C87" s="78">
        <v>1600</v>
      </c>
      <c r="D87" s="83">
        <v>6500</v>
      </c>
      <c r="E87" s="80">
        <f>C87/6*7</f>
        <v>1866.6666666666667</v>
      </c>
      <c r="F87" s="81">
        <f>D87/6*7</f>
        <v>7583.333333333333</v>
      </c>
      <c r="G87" s="78">
        <f t="shared" si="26"/>
        <v>1920</v>
      </c>
      <c r="H87" s="79">
        <f t="shared" si="26"/>
        <v>7800</v>
      </c>
      <c r="I87" s="80">
        <f t="shared" si="26"/>
        <v>2240</v>
      </c>
      <c r="J87" s="81">
        <f t="shared" si="26"/>
        <v>9100</v>
      </c>
      <c r="K87" s="78">
        <v>50</v>
      </c>
      <c r="L87" s="82">
        <f>K87*1.2</f>
        <v>60</v>
      </c>
      <c r="M87" s="11"/>
    </row>
    <row r="88" spans="2:13" ht="15" thickBot="1">
      <c r="B88" s="77" t="s">
        <v>52</v>
      </c>
      <c r="C88" s="78">
        <v>1500</v>
      </c>
      <c r="D88" s="79">
        <v>5500</v>
      </c>
      <c r="E88" s="80">
        <f t="shared" si="25"/>
        <v>1750</v>
      </c>
      <c r="F88" s="81">
        <f t="shared" si="25"/>
        <v>6416.666666666666</v>
      </c>
      <c r="G88" s="78">
        <f t="shared" si="26"/>
        <v>1800</v>
      </c>
      <c r="H88" s="79">
        <f t="shared" si="26"/>
        <v>6600</v>
      </c>
      <c r="I88" s="80">
        <f t="shared" si="26"/>
        <v>2100</v>
      </c>
      <c r="J88" s="81">
        <f t="shared" si="26"/>
        <v>7699.999999999999</v>
      </c>
      <c r="K88" s="78">
        <v>50</v>
      </c>
      <c r="L88" s="82">
        <f>K88*1.2</f>
        <v>60</v>
      </c>
      <c r="M88" s="11"/>
    </row>
    <row r="89" spans="2:13" ht="15" thickBot="1">
      <c r="B89" s="60" t="s">
        <v>53</v>
      </c>
      <c r="C89" s="78">
        <v>1600</v>
      </c>
      <c r="D89" s="79">
        <v>6500</v>
      </c>
      <c r="E89" s="84">
        <f t="shared" si="25"/>
        <v>1866.6666666666667</v>
      </c>
      <c r="F89" s="85">
        <f t="shared" si="25"/>
        <v>7583.333333333333</v>
      </c>
      <c r="G89" s="78">
        <f t="shared" si="26"/>
        <v>1920</v>
      </c>
      <c r="H89" s="79">
        <f t="shared" si="26"/>
        <v>7800</v>
      </c>
      <c r="I89" s="80">
        <f t="shared" si="26"/>
        <v>2240</v>
      </c>
      <c r="J89" s="81">
        <f t="shared" si="26"/>
        <v>9100</v>
      </c>
      <c r="K89" s="78">
        <v>50</v>
      </c>
      <c r="L89" s="82">
        <f>K89*1.2</f>
        <v>60</v>
      </c>
      <c r="M89" s="11"/>
    </row>
    <row r="90" spans="2:13" ht="15" thickBot="1">
      <c r="B90" s="141"/>
      <c r="C90" s="142"/>
      <c r="D90" s="142"/>
      <c r="E90" s="142"/>
      <c r="F90" s="142"/>
      <c r="G90" s="142"/>
      <c r="H90" s="142"/>
      <c r="I90" s="142"/>
      <c r="J90" s="142"/>
      <c r="K90" s="142"/>
      <c r="L90" s="143"/>
      <c r="M90" s="11"/>
    </row>
    <row r="91" spans="2:13" ht="15" thickBot="1">
      <c r="B91" s="141"/>
      <c r="C91" s="142"/>
      <c r="D91" s="142"/>
      <c r="E91" s="142"/>
      <c r="F91" s="142"/>
      <c r="G91" s="142"/>
      <c r="H91" s="142"/>
      <c r="I91" s="142"/>
      <c r="J91" s="142"/>
      <c r="K91" s="142"/>
      <c r="L91" s="143"/>
      <c r="M91" s="11"/>
    </row>
    <row r="92" spans="2:13" ht="16.5" customHeight="1" thickBot="1">
      <c r="B92" s="138" t="s">
        <v>18</v>
      </c>
      <c r="C92" s="144" t="s">
        <v>22</v>
      </c>
      <c r="D92" s="145"/>
      <c r="E92" s="145"/>
      <c r="F92" s="146"/>
      <c r="G92" s="144" t="s">
        <v>61</v>
      </c>
      <c r="H92" s="145"/>
      <c r="I92" s="145"/>
      <c r="J92" s="146"/>
      <c r="K92" s="144" t="s">
        <v>0</v>
      </c>
      <c r="L92" s="153"/>
      <c r="M92" s="11"/>
    </row>
    <row r="93" spans="2:13" ht="25.5" customHeight="1" thickBot="1">
      <c r="B93" s="139"/>
      <c r="C93" s="163" t="s">
        <v>24</v>
      </c>
      <c r="D93" s="163"/>
      <c r="E93" s="148" t="s">
        <v>23</v>
      </c>
      <c r="F93" s="148"/>
      <c r="G93" s="163" t="s">
        <v>24</v>
      </c>
      <c r="H93" s="163"/>
      <c r="I93" s="148" t="s">
        <v>23</v>
      </c>
      <c r="J93" s="148"/>
      <c r="K93" s="163" t="s">
        <v>1</v>
      </c>
      <c r="L93" s="164"/>
      <c r="M93" s="11"/>
    </row>
    <row r="94" spans="2:13" ht="15" customHeight="1">
      <c r="B94" s="139"/>
      <c r="C94" s="120" t="s">
        <v>2</v>
      </c>
      <c r="D94" s="120" t="s">
        <v>19</v>
      </c>
      <c r="E94" s="166" t="s">
        <v>2</v>
      </c>
      <c r="F94" s="161" t="s">
        <v>19</v>
      </c>
      <c r="G94" s="120" t="s">
        <v>3</v>
      </c>
      <c r="H94" s="120" t="s">
        <v>19</v>
      </c>
      <c r="I94" s="166" t="s">
        <v>3</v>
      </c>
      <c r="J94" s="161" t="s">
        <v>19</v>
      </c>
      <c r="K94" s="120" t="s">
        <v>20</v>
      </c>
      <c r="L94" s="127" t="s">
        <v>21</v>
      </c>
      <c r="M94" s="11"/>
    </row>
    <row r="95" spans="2:13" ht="14.25">
      <c r="B95" s="139"/>
      <c r="C95" s="125"/>
      <c r="D95" s="125"/>
      <c r="E95" s="167"/>
      <c r="F95" s="162"/>
      <c r="G95" s="125"/>
      <c r="H95" s="125"/>
      <c r="I95" s="167"/>
      <c r="J95" s="162"/>
      <c r="K95" s="125"/>
      <c r="L95" s="128"/>
      <c r="M95" s="11"/>
    </row>
    <row r="96" spans="2:13" ht="15" thickBot="1">
      <c r="B96" s="140"/>
      <c r="C96" s="126"/>
      <c r="D96" s="126"/>
      <c r="E96" s="168"/>
      <c r="F96" s="123"/>
      <c r="G96" s="126"/>
      <c r="H96" s="126"/>
      <c r="I96" s="168"/>
      <c r="J96" s="123"/>
      <c r="K96" s="126"/>
      <c r="L96" s="129"/>
      <c r="M96" s="11"/>
    </row>
    <row r="97" spans="2:13" ht="14.25">
      <c r="B97" s="86" t="s">
        <v>81</v>
      </c>
      <c r="C97" s="78">
        <f aca="true" t="shared" si="27" ref="C97:C102">D97/8</f>
        <v>1937.5</v>
      </c>
      <c r="D97" s="83">
        <v>15500</v>
      </c>
      <c r="E97" s="80">
        <v>843.75</v>
      </c>
      <c r="F97" s="81">
        <v>6750</v>
      </c>
      <c r="G97" s="78">
        <f aca="true" t="shared" si="28" ref="G97:J102">C97*1.2</f>
        <v>2325</v>
      </c>
      <c r="H97" s="83">
        <f t="shared" si="28"/>
        <v>18600</v>
      </c>
      <c r="I97" s="80">
        <f t="shared" si="28"/>
        <v>1012.5</v>
      </c>
      <c r="J97" s="81">
        <f t="shared" si="28"/>
        <v>8100</v>
      </c>
      <c r="K97" s="78">
        <v>80</v>
      </c>
      <c r="L97" s="82">
        <v>96</v>
      </c>
      <c r="M97" s="11"/>
    </row>
    <row r="98" spans="2:13" ht="14.25">
      <c r="B98" s="86" t="s">
        <v>82</v>
      </c>
      <c r="C98" s="78">
        <f t="shared" si="27"/>
        <v>2062.5</v>
      </c>
      <c r="D98" s="83">
        <v>16500</v>
      </c>
      <c r="E98" s="80">
        <f aca="true" t="shared" si="29" ref="E98:F102">C98/8*9</f>
        <v>2320.3125</v>
      </c>
      <c r="F98" s="81">
        <f t="shared" si="29"/>
        <v>18562.5</v>
      </c>
      <c r="G98" s="78">
        <f t="shared" si="28"/>
        <v>2475</v>
      </c>
      <c r="H98" s="83">
        <f t="shared" si="28"/>
        <v>19800</v>
      </c>
      <c r="I98" s="80">
        <f t="shared" si="28"/>
        <v>2784.375</v>
      </c>
      <c r="J98" s="81">
        <f t="shared" si="28"/>
        <v>22275</v>
      </c>
      <c r="K98" s="78">
        <v>80</v>
      </c>
      <c r="L98" s="82">
        <v>96</v>
      </c>
      <c r="M98" s="11"/>
    </row>
    <row r="99" spans="2:13" ht="14.25">
      <c r="B99" s="86" t="s">
        <v>83</v>
      </c>
      <c r="C99" s="78">
        <f t="shared" si="27"/>
        <v>2187.5</v>
      </c>
      <c r="D99" s="83">
        <v>17500</v>
      </c>
      <c r="E99" s="80">
        <f>C99/8*9</f>
        <v>2460.9375</v>
      </c>
      <c r="F99" s="81">
        <f>D99/8*9</f>
        <v>19687.5</v>
      </c>
      <c r="G99" s="78">
        <f>C99*1.2</f>
        <v>2625</v>
      </c>
      <c r="H99" s="83">
        <f>D99*1.2</f>
        <v>21000</v>
      </c>
      <c r="I99" s="80">
        <f>E99*1.2</f>
        <v>2953.125</v>
      </c>
      <c r="J99" s="81">
        <f>F99*1.2</f>
        <v>23625</v>
      </c>
      <c r="K99" s="78">
        <v>80</v>
      </c>
      <c r="L99" s="82">
        <v>96</v>
      </c>
      <c r="M99" s="11"/>
    </row>
    <row r="100" spans="2:13" ht="14.25">
      <c r="B100" s="77" t="s">
        <v>84</v>
      </c>
      <c r="C100" s="78">
        <f t="shared" si="27"/>
        <v>2312.5</v>
      </c>
      <c r="D100" s="83">
        <v>18500</v>
      </c>
      <c r="E100" s="80">
        <f t="shared" si="29"/>
        <v>2601.5625</v>
      </c>
      <c r="F100" s="81">
        <f t="shared" si="29"/>
        <v>20812.5</v>
      </c>
      <c r="G100" s="78">
        <f t="shared" si="28"/>
        <v>2775</v>
      </c>
      <c r="H100" s="83">
        <f t="shared" si="28"/>
        <v>22200</v>
      </c>
      <c r="I100" s="80">
        <f t="shared" si="28"/>
        <v>3121.875</v>
      </c>
      <c r="J100" s="81">
        <f t="shared" si="28"/>
        <v>24975</v>
      </c>
      <c r="K100" s="78">
        <v>80</v>
      </c>
      <c r="L100" s="82">
        <v>96</v>
      </c>
      <c r="M100" s="11"/>
    </row>
    <row r="101" spans="2:13" ht="14.25">
      <c r="B101" s="77" t="s">
        <v>85</v>
      </c>
      <c r="C101" s="78">
        <f t="shared" si="27"/>
        <v>2625</v>
      </c>
      <c r="D101" s="83">
        <v>21000</v>
      </c>
      <c r="E101" s="80">
        <f t="shared" si="29"/>
        <v>2953.125</v>
      </c>
      <c r="F101" s="81">
        <f t="shared" si="29"/>
        <v>23625</v>
      </c>
      <c r="G101" s="78">
        <f t="shared" si="28"/>
        <v>3150</v>
      </c>
      <c r="H101" s="83">
        <f t="shared" si="28"/>
        <v>25200</v>
      </c>
      <c r="I101" s="80">
        <f t="shared" si="28"/>
        <v>3543.75</v>
      </c>
      <c r="J101" s="81">
        <f t="shared" si="28"/>
        <v>28350</v>
      </c>
      <c r="K101" s="78">
        <v>80</v>
      </c>
      <c r="L101" s="82">
        <v>96</v>
      </c>
      <c r="M101" s="11"/>
    </row>
    <row r="102" spans="2:13" ht="15" thickBot="1">
      <c r="B102" s="87" t="s">
        <v>80</v>
      </c>
      <c r="C102" s="88">
        <f t="shared" si="27"/>
        <v>2625</v>
      </c>
      <c r="D102" s="89">
        <v>21000</v>
      </c>
      <c r="E102" s="90">
        <f t="shared" si="29"/>
        <v>2953.125</v>
      </c>
      <c r="F102" s="91">
        <f t="shared" si="29"/>
        <v>23625</v>
      </c>
      <c r="G102" s="88">
        <f t="shared" si="28"/>
        <v>3150</v>
      </c>
      <c r="H102" s="89">
        <f t="shared" si="28"/>
        <v>25200</v>
      </c>
      <c r="I102" s="90">
        <f t="shared" si="28"/>
        <v>3543.75</v>
      </c>
      <c r="J102" s="91">
        <f t="shared" si="28"/>
        <v>28350</v>
      </c>
      <c r="K102" s="88">
        <v>110</v>
      </c>
      <c r="L102" s="82">
        <v>132</v>
      </c>
      <c r="M102" s="11"/>
    </row>
    <row r="103" spans="2:13" ht="15" thickTop="1">
      <c r="B103" s="92"/>
      <c r="C103" s="93"/>
      <c r="D103" s="94"/>
      <c r="E103" s="93"/>
      <c r="F103" s="93"/>
      <c r="G103" s="93"/>
      <c r="H103" s="94"/>
      <c r="I103" s="93"/>
      <c r="J103" s="93"/>
      <c r="K103" s="93"/>
      <c r="L103" s="93"/>
      <c r="M103" s="11"/>
    </row>
    <row r="104" spans="2:13" ht="15">
      <c r="B104" s="95" t="s">
        <v>66</v>
      </c>
      <c r="C104" s="96"/>
      <c r="D104" s="96"/>
      <c r="E104" s="96"/>
      <c r="F104" s="96"/>
      <c r="G104" s="96"/>
      <c r="H104" s="95" t="s">
        <v>67</v>
      </c>
      <c r="I104" s="96"/>
      <c r="J104" s="96"/>
      <c r="K104" s="96"/>
      <c r="L104" s="11"/>
      <c r="M104" s="11"/>
    </row>
    <row r="105" spans="2:13" ht="15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11"/>
      <c r="M105" s="11"/>
    </row>
    <row r="106" spans="2:13" ht="15">
      <c r="B106" s="96" t="s">
        <v>86</v>
      </c>
      <c r="C106" s="96"/>
      <c r="D106" s="96"/>
      <c r="E106" s="96"/>
      <c r="F106" s="96"/>
      <c r="G106" s="96"/>
      <c r="H106" s="96" t="s">
        <v>58</v>
      </c>
      <c r="I106" s="96"/>
      <c r="J106" s="96"/>
      <c r="K106" s="96"/>
      <c r="L106" s="11"/>
      <c r="M106" s="11"/>
    </row>
    <row r="107" spans="2:13" ht="15">
      <c r="B107" s="96" t="s">
        <v>68</v>
      </c>
      <c r="C107" s="96"/>
      <c r="D107" s="96"/>
      <c r="E107" s="96"/>
      <c r="F107" s="96"/>
      <c r="G107" s="96"/>
      <c r="H107" s="96" t="s">
        <v>59</v>
      </c>
      <c r="I107" s="96"/>
      <c r="J107" s="96"/>
      <c r="K107" s="96"/>
      <c r="L107" s="11"/>
      <c r="M107" s="11"/>
    </row>
    <row r="108" spans="2:13" ht="14.25">
      <c r="B108" s="92"/>
      <c r="C108" s="93"/>
      <c r="D108" s="94"/>
      <c r="E108" s="93"/>
      <c r="F108" s="93"/>
      <c r="G108" s="93"/>
      <c r="H108" s="94"/>
      <c r="I108" s="93"/>
      <c r="J108" s="93"/>
      <c r="K108" s="93"/>
      <c r="L108" s="93"/>
      <c r="M108" s="11"/>
    </row>
    <row r="109" spans="2:12" ht="13.5">
      <c r="B109" s="3"/>
      <c r="C109" s="4"/>
      <c r="D109" s="3"/>
      <c r="E109" s="3"/>
      <c r="F109" s="3"/>
      <c r="G109" s="3"/>
      <c r="H109" s="3"/>
      <c r="I109" s="3"/>
      <c r="J109" s="3"/>
      <c r="K109" s="3"/>
      <c r="L109" s="3"/>
    </row>
  </sheetData>
  <sheetProtection/>
  <mergeCells count="97">
    <mergeCell ref="H6:I6"/>
    <mergeCell ref="J6:L6"/>
    <mergeCell ref="H7:I7"/>
    <mergeCell ref="J7:L7"/>
    <mergeCell ref="B1:B7"/>
    <mergeCell ref="C1:L2"/>
    <mergeCell ref="H3:I3"/>
    <mergeCell ref="J3:L3"/>
    <mergeCell ref="H4:I4"/>
    <mergeCell ref="J4:L4"/>
    <mergeCell ref="H5:I5"/>
    <mergeCell ref="J5:L5"/>
    <mergeCell ref="G92:J92"/>
    <mergeCell ref="K92:L92"/>
    <mergeCell ref="G94:G96"/>
    <mergeCell ref="H94:H96"/>
    <mergeCell ref="I94:I96"/>
    <mergeCell ref="J94:J96"/>
    <mergeCell ref="K94:K96"/>
    <mergeCell ref="L94:L96"/>
    <mergeCell ref="G93:H93"/>
    <mergeCell ref="I93:J93"/>
    <mergeCell ref="K93:L93"/>
    <mergeCell ref="C94:C96"/>
    <mergeCell ref="D94:D96"/>
    <mergeCell ref="E94:E96"/>
    <mergeCell ref="F94:F96"/>
    <mergeCell ref="C93:D93"/>
    <mergeCell ref="E93:F93"/>
    <mergeCell ref="E83:E85"/>
    <mergeCell ref="C82:D82"/>
    <mergeCell ref="G82:H82"/>
    <mergeCell ref="I82:J82"/>
    <mergeCell ref="B91:L91"/>
    <mergeCell ref="C83:C85"/>
    <mergeCell ref="G83:G85"/>
    <mergeCell ref="H83:H85"/>
    <mergeCell ref="F83:F85"/>
    <mergeCell ref="B81:B85"/>
    <mergeCell ref="G13:J13"/>
    <mergeCell ref="J83:J85"/>
    <mergeCell ref="K83:K85"/>
    <mergeCell ref="L83:L85"/>
    <mergeCell ref="G73:H73"/>
    <mergeCell ref="K82:L82"/>
    <mergeCell ref="I83:I85"/>
    <mergeCell ref="J74:J76"/>
    <mergeCell ref="I73:J73"/>
    <mergeCell ref="K73:L73"/>
    <mergeCell ref="K81:L81"/>
    <mergeCell ref="H15:H17"/>
    <mergeCell ref="K13:L13"/>
    <mergeCell ref="B77:L77"/>
    <mergeCell ref="B52:L52"/>
    <mergeCell ref="L15:L17"/>
    <mergeCell ref="C72:F72"/>
    <mergeCell ref="G72:J72"/>
    <mergeCell ref="C15:C17"/>
    <mergeCell ref="B62:L62"/>
    <mergeCell ref="D83:D85"/>
    <mergeCell ref="B72:B76"/>
    <mergeCell ref="E82:F82"/>
    <mergeCell ref="E15:E17"/>
    <mergeCell ref="F15:F17"/>
    <mergeCell ref="G15:G17"/>
    <mergeCell ref="G81:J81"/>
    <mergeCell ref="B80:L80"/>
    <mergeCell ref="D15:D17"/>
    <mergeCell ref="J15:J17"/>
    <mergeCell ref="K14:L14"/>
    <mergeCell ref="B67:L67"/>
    <mergeCell ref="B92:B96"/>
    <mergeCell ref="F74:F76"/>
    <mergeCell ref="G74:G76"/>
    <mergeCell ref="H74:H76"/>
    <mergeCell ref="I74:I76"/>
    <mergeCell ref="B90:L90"/>
    <mergeCell ref="C81:F81"/>
    <mergeCell ref="C92:F92"/>
    <mergeCell ref="D74:D76"/>
    <mergeCell ref="L74:L76"/>
    <mergeCell ref="K74:K76"/>
    <mergeCell ref="C74:C76"/>
    <mergeCell ref="K72:L72"/>
    <mergeCell ref="C73:D73"/>
    <mergeCell ref="E73:F73"/>
    <mergeCell ref="E74:E76"/>
    <mergeCell ref="I15:I17"/>
    <mergeCell ref="B18:L18"/>
    <mergeCell ref="B48:L48"/>
    <mergeCell ref="B13:B17"/>
    <mergeCell ref="K15:K17"/>
    <mergeCell ref="E14:F14"/>
    <mergeCell ref="G14:H14"/>
    <mergeCell ref="C14:D14"/>
    <mergeCell ref="C13:F13"/>
    <mergeCell ref="I14:J14"/>
  </mergeCells>
  <hyperlinks>
    <hyperlink ref="J3" r:id="rId1" display="https://mskran.ru"/>
    <hyperlink ref="J6" r:id="rId2" display="info@mskran.ru"/>
    <hyperlink ref="J4" r:id="rId3" display="https://mskran.ru/docs/rekvizity.doc"/>
    <hyperlink ref="J5" r:id="rId4" display="https://mskran.ru/docs/dogovor.doc"/>
    <hyperlink ref="J7" r:id="rId5" display="5082036@mail.ru"/>
  </hyperlinks>
  <printOptions/>
  <pageMargins left="0.2362204724409449" right="0.35433070866141736" top="0.15748031496062992" bottom="0.2755905511811024" header="0.15748031496062992" footer="0.31496062992125984"/>
  <pageSetup horizontalDpi="180" verticalDpi="180" orientation="portrait" paperSize="9" scale="43" r:id="rId7"/>
  <rowBreaks count="1" manualBreakCount="1">
    <brk id="108" max="12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2024-04-06T00:31:08Z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